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0\2020 12 FRP\"/>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1" l="1"/>
  <c r="Q6" i="1"/>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<sst xmlns="http://schemas.openxmlformats.org/spreadsheetml/2006/main" count="274" uniqueCount="155">
  <si>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</si>
  <si>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</si>
  <si>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</si>
  <si>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</si>
  <si>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</si>
  <si>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</si>
  <si>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</si>
  <si>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</si>
  <si>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</si>
  <si>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</si>
  <si>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</si>
  <si>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</si>
  <si>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</si>
  <si>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</si>
  <si>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</si>
  <si>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</si>
  <si>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</si>
  <si>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</si>
  <si>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</si>
  <si>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</si>
  <si>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</si>
  <si>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</si>
  <si>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</si>
  <si>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</si>
  <si>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</si>
  <si>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</si>
  <si>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</si>
  <si>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</si>
  <si>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</si>
  <si>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</si>
  <si>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</si>
  <si>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</si>
  <si>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</si>
  <si>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</si>
  <si>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</si>
  <si>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</si>
  <si>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</si>
  <si>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</si>
  <si>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</si>
  <si>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</si>
  <si>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</si>
  <si>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</si>
  <si>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</si>
  <si>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</si>
  <si>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</si>
  <si>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</si>
  <si>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</si>
  <si>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</si>
  <si>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</si>
  <si>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</si>
  <si>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</si>
  <si>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</si>
  <si>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</si>
  <si>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</si>
  <si>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</si>
  <si>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</si>
  <si>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</si>
  <si>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</si>
  <si>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</si>
  <si>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</si>
  <si>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</si>
  <si>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</si>
  <si>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</si>
  <si>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</si>
  <si>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</si>
  <si>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</si>
  <si>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</si>
  <si>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</si>
  <si>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</si>
  <si>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</si>
  <si>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2012 </t>
    </r>
    <r>
      <rPr>
        <b/>
        <vertAlign val="superscript"/>
        <sz val="11"/>
        <color theme="0"/>
        <rFont val="Calibri"/>
        <family val="2"/>
        <scheme val="minor"/>
      </rPr>
      <t>(1)</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</si>
  <si>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</si>
  <si>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</si>
  <si>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</si>
  <si>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</si>
  <si>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</si>
  <si>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</si>
  <si>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</si>
  <si>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</si>
  <si>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</si>
  <si>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</si>
  <si>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</si>
  <si>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</si>
  <si>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</si>
  <si>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</si>
  <si>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</si>
  <si>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</si>
  <si>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</si>
  <si>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</si>
  <si>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</si>
  <si>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</si>
  <si>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</si>
  <si>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</si>
  <si>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</si>
  <si>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</si>
  <si>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</si>
  <si>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</si>
  <si>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</si>
  <si>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</si>
  <si>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</si>
  <si>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 xml:space="preserve">(3) A partir de 2012, representa efectivo, efectivo equivalentes y transacciones no liquidadas. </t>
  </si>
  <si>
    <t>Desde el inicio</t>
  </si>
  <si>
    <t>T1</t>
  </si>
  <si>
    <t>CNY</t>
  </si>
  <si>
    <t>T2</t>
  </si>
  <si>
    <t>(b) Los retornos para MBS de agencias de EE.UU. y Bonos de alto rendimiento son calculados a partir del 22 de enero de 2019.</t>
  </si>
  <si>
    <t>T3</t>
  </si>
  <si>
    <t>Octubre</t>
  </si>
  <si>
    <t xml:space="preserve">T3 </t>
  </si>
  <si>
    <t xml:space="preserve">(1) Entre el 1° de enero y mediados de marzo se implementó la política de inversión que considera las siguientes clases de activos: bonos soberanos y otros activos relacionados, bonos indexados a inflación, bonos corporativos y acciones. </t>
  </si>
  <si>
    <t xml:space="preserve">(2) En línea con la nueva política de inversión definida a finales de 2017, el 22 de enero de 2019 se comenzó a invertir en MBS de Agencias de EE.UU. y en Bonos de Alto Rendimiento. </t>
  </si>
  <si>
    <t>(3) En octubre de 2020 se comienza a invertir en el Portafolio de Corto Plazo del FRP compuesto de Letras y Bonos Soberanos.</t>
  </si>
  <si>
    <t>(4) En enero de 2012 se inició la inversión en otros activos relacionados.</t>
  </si>
  <si>
    <r>
      <t xml:space="preserve">Bonos Soberanos y Otros Activos Relacionados </t>
    </r>
    <r>
      <rPr>
        <vertAlign val="superscript"/>
        <sz val="11"/>
        <color theme="1"/>
        <rFont val="Calibri"/>
        <family val="2"/>
        <scheme val="minor"/>
      </rPr>
      <t>(4)</t>
    </r>
  </si>
  <si>
    <r>
      <t xml:space="preserve">2019 </t>
    </r>
    <r>
      <rPr>
        <b/>
        <vertAlign val="superscript"/>
        <sz val="13"/>
        <color theme="0"/>
        <rFont val="Calibri"/>
        <family val="2"/>
        <scheme val="minor"/>
      </rPr>
      <t>(2)</t>
    </r>
  </si>
  <si>
    <t>Letras y Bonos Soberanos</t>
  </si>
  <si>
    <t>Total USD</t>
  </si>
  <si>
    <t>Largo Plazo</t>
  </si>
  <si>
    <t>Compuesto</t>
  </si>
  <si>
    <t>Largo plazo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</si>
  <si>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La  medición de la rentabilidad desde el inicio para la clase de activo Letras y Bonos Soberanos se calcula a partir del 1 de octubre de 2020. Para el retorno del portafolio total, tipo de cambio y retorno en pesos desde el inicio se calcula a partir del 31 de marzo de 2007.</t>
  </si>
  <si>
    <t xml:space="preserve">(d) Los retornos del portafolio de Corto Plazo se calculan a partir del 1 de octubre de 2020. </t>
  </si>
  <si>
    <t>(e) El retorno en CLP corresponde a la suma de la variación porcentual de la paridad peso-dólar al retorno en dólares.</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</si>
  <si>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</si>
  <si>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</si>
  <si>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</si>
  <si>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</si>
  <si>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</si>
  <si>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</si>
  <si>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</si>
  <si>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</si>
  <si>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</si>
  <si>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</si>
  <si>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</si>
  <si>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</si>
  <si>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</si>
  <si>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</si>
  <si>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</si>
  <si>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</si>
  <si>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</si>
  <si>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Noviembre</t>
  </si>
  <si>
    <t>Composición</t>
  </si>
  <si>
    <r>
      <t>Letras y Bonos Soberanos</t>
    </r>
    <r>
      <rPr>
        <vertAlign val="superscript"/>
        <sz val="13"/>
        <color theme="1"/>
        <rFont val="Calibri"/>
        <family val="2"/>
        <scheme val="minor"/>
      </rPr>
      <t xml:space="preserve"> (3)</t>
    </r>
  </si>
  <si>
    <t>Soberano</t>
  </si>
  <si>
    <r>
      <t>Soberano y Otros Activos Relacionados</t>
    </r>
    <r>
      <rPr>
        <vertAlign val="superscript"/>
        <sz val="13"/>
        <color theme="1"/>
        <rFont val="Calibri"/>
        <family val="2"/>
        <scheme val="minor"/>
      </rPr>
      <t>(2)</t>
    </r>
  </si>
  <si>
    <r>
      <t>Bancario</t>
    </r>
    <r>
      <rPr>
        <vertAlign val="superscript"/>
        <sz val="13"/>
        <color theme="1"/>
        <rFont val="Calibri"/>
        <family val="2"/>
        <scheme val="minor"/>
      </rPr>
      <t>(3)</t>
    </r>
  </si>
  <si>
    <r>
      <t>Total en CLP</t>
    </r>
    <r>
      <rPr>
        <b/>
        <vertAlign val="superscript"/>
        <sz val="12"/>
        <color theme="1"/>
        <rFont val="Calibri"/>
        <family val="2"/>
        <scheme val="minor"/>
      </rPr>
      <t>(e)</t>
    </r>
  </si>
  <si>
    <r>
      <t>Retornos</t>
    </r>
    <r>
      <rPr>
        <b/>
        <vertAlign val="superscript"/>
        <sz val="12"/>
        <color theme="0"/>
        <rFont val="Calibri"/>
        <family val="2"/>
        <scheme val="minor"/>
      </rPr>
      <t xml:space="preserve"> (a)</t>
    </r>
  </si>
  <si>
    <r>
      <t>Últimos 3 años anualizado</t>
    </r>
    <r>
      <rPr>
        <b/>
        <vertAlign val="superscript"/>
        <sz val="12"/>
        <color theme="0"/>
        <rFont val="Calibri"/>
        <family val="2"/>
        <scheme val="minor"/>
      </rPr>
      <t xml:space="preserve"> (b)</t>
    </r>
  </si>
  <si>
    <r>
      <t xml:space="preserve">Desde el Inicio </t>
    </r>
    <r>
      <rPr>
        <b/>
        <vertAlign val="superscript"/>
        <sz val="12"/>
        <color theme="0"/>
        <rFont val="Calibri"/>
        <family val="2"/>
        <scheme val="minor"/>
      </rPr>
      <t>(c)</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</si>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</sst>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53">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5"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6"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118"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0" fillId="2" borderId="0" xfId="2" applyNumberFormat="1" applyFont="1" applyFill="1" applyAlignment="1">
      <alignment horizontal="left" vertical="center"/>
    </xf>
    <xf numFmtId="0" fontId="120" fillId="2" borderId="0" xfId="0" applyFont="1" applyFill="1" applyAlignment="1">
      <alignment horizontal="left"/>
    </xf>
    <xf numFmtId="171" fontId="120" fillId="2" borderId="0" xfId="2" applyNumberFormat="1" applyFont="1" applyFill="1" applyBorder="1" applyAlignment="1">
      <alignment horizontal="left" vertical="center"/>
    </xf>
    <xf numFmtId="171" fontId="120" fillId="2" borderId="1" xfId="2" applyNumberFormat="1" applyFont="1" applyFill="1" applyBorder="1"/>
    <xf numFmtId="0" fontId="122" fillId="2" borderId="3" xfId="0" applyFont="1" applyFill="1" applyBorder="1" applyAlignment="1">
      <alignment horizontal="left"/>
    </xf>
    <xf numFmtId="171" fontId="12" fillId="2" borderId="0" xfId="2" applyNumberFormat="1" applyFont="1" applyFill="1" applyBorder="1"/>
    <xf numFmtId="0" fontId="0" fillId="2" borderId="0" xfId="0" applyFont="1" applyFill="1" applyBorder="1" applyAlignment="1">
      <alignment horizontal="left" vertical="center" wrapText="1"/>
    </xf>
    <xf numFmtId="0" fontId="122" fillId="2" borderId="0" xfId="0" applyFont="1" applyFill="1"/>
    <xf numFmtId="0" fontId="118" fillId="2" borderId="0" xfId="0" applyFont="1" applyFill="1"/>
    <xf numFmtId="0" fontId="121" fillId="3" borderId="0" xfId="0" applyFont="1" applyFill="1" applyBorder="1" applyAlignment="1">
      <alignment vertical="center" wrapText="1"/>
    </xf>
    <xf numFmtId="171" fontId="120" fillId="2" borderId="0" xfId="2" applyNumberFormat="1" applyFont="1" applyFill="1" applyBorder="1" applyAlignment="1">
      <alignment horizontal="center" vertical="center"/>
    </xf>
    <xf numFmtId="171" fontId="120" fillId="2" borderId="0" xfId="2" applyNumberFormat="1" applyFont="1" applyFill="1" applyAlignment="1">
      <alignment horizontal="center" vertical="center"/>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171" fontId="118" fillId="2" borderId="0" xfId="0" applyNumberFormat="1" applyFont="1" applyFill="1"/>
    <xf numFmtId="171" fontId="118" fillId="2" borderId="1" xfId="0" applyNumberFormat="1" applyFont="1" applyFill="1" applyBorder="1"/>
    <xf numFmtId="171" fontId="124" fillId="2" borderId="0" xfId="0" applyNumberFormat="1" applyFont="1" applyFill="1"/>
    <xf numFmtId="171" fontId="118" fillId="2" borderId="0" xfId="0" applyNumberFormat="1" applyFont="1" applyFill="1" applyAlignment="1">
      <alignment horizontal="center"/>
    </xf>
    <xf numFmtId="171" fontId="118" fillId="2" borderId="1" xfId="0" applyNumberFormat="1" applyFont="1" applyFill="1" applyBorder="1" applyAlignment="1">
      <alignment horizontal="center"/>
    </xf>
    <xf numFmtId="171" fontId="124" fillId="2" borderId="0" xfId="0" applyNumberFormat="1" applyFont="1" applyFill="1" applyAlignment="1">
      <alignment horizontal="center"/>
    </xf>
    <xf numFmtId="0" fontId="2" fillId="3" borderId="1" xfId="0" applyFont="1" applyFill="1" applyBorder="1" applyAlignment="1">
      <alignment horizontal="center"/>
    </xf>
    <xf numFmtId="4" fontId="126" fillId="2" borderId="0" xfId="0" applyNumberFormat="1" applyFont="1" applyFill="1" applyAlignment="1">
      <alignment horizontal="right" indent="2"/>
    </xf>
    <xf numFmtId="4" fontId="126" fillId="2" borderId="3" xfId="0" applyNumberFormat="1" applyFont="1" applyFill="1" applyBorder="1" applyAlignment="1">
      <alignment horizontal="right" indent="2"/>
    </xf>
    <xf numFmtId="4" fontId="126" fillId="2" borderId="1" xfId="0" applyNumberFormat="1" applyFont="1" applyFill="1" applyBorder="1" applyAlignment="1">
      <alignment horizontal="right" indent="2"/>
    </xf>
    <xf numFmtId="4" fontId="122"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9" fillId="2" borderId="0" xfId="0" applyNumberFormat="1" applyFont="1" applyFill="1" applyBorder="1" applyAlignment="1">
      <alignment horizontal="right" indent="1"/>
    </xf>
    <xf numFmtId="0" fontId="2" fillId="3" borderId="1" xfId="0" applyFont="1" applyFill="1" applyBorder="1" applyAlignment="1">
      <alignment horizontal="center"/>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9" fillId="2" borderId="0" xfId="0" applyNumberFormat="1" applyFont="1" applyFill="1" applyBorder="1" applyAlignment="1">
      <alignment horizontal="left" vertical="center" wrapText="1"/>
    </xf>
    <xf numFmtId="49" fontId="0" fillId="2" borderId="0" xfId="0" applyNumberFormat="1" applyFill="1"/>
    <xf numFmtId="49" fontId="9" fillId="0" borderId="0" xfId="0" applyNumberFormat="1" applyFont="1" applyAlignment="1">
      <alignment vertical="center"/>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2" fillId="2" borderId="0" xfId="2" applyNumberFormat="1" applyFont="1" applyFill="1"/>
    <xf numFmtId="0" fontId="120" fillId="2" borderId="0" xfId="0" applyFont="1" applyFill="1"/>
    <xf numFmtId="0" fontId="122" fillId="2" borderId="1" xfId="0" applyFont="1" applyFill="1" applyBorder="1"/>
    <xf numFmtId="0" fontId="122" fillId="2" borderId="1" xfId="2" applyNumberFormat="1" applyFont="1" applyFill="1" applyBorder="1"/>
    <xf numFmtId="171" fontId="122"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1" fillId="3" borderId="41" xfId="0" applyFont="1" applyFill="1" applyBorder="1" applyAlignment="1">
      <alignment vertical="center" wrapText="1"/>
    </xf>
    <xf numFmtId="0" fontId="121" fillId="3" borderId="42" xfId="0" applyFont="1" applyFill="1" applyBorder="1" applyAlignment="1">
      <alignment vertical="center" wrapText="1"/>
    </xf>
    <xf numFmtId="0" fontId="117" fillId="3" borderId="49" xfId="0" applyFont="1" applyFill="1" applyBorder="1" applyAlignment="1">
      <alignment horizontal="center" vertical="center" wrapText="1"/>
    </xf>
    <xf numFmtId="0" fontId="121" fillId="3" borderId="49" xfId="0" applyFont="1" applyFill="1" applyBorder="1" applyAlignment="1">
      <alignment horizontal="center" vertical="center"/>
    </xf>
    <xf numFmtId="39" fontId="120" fillId="2" borderId="0" xfId="1" applyNumberFormat="1" applyFont="1" applyFill="1" applyAlignment="1">
      <alignment horizontal="center" vertical="center"/>
    </xf>
    <xf numFmtId="39" fontId="120" fillId="2" borderId="1" xfId="1" applyNumberFormat="1" applyFont="1" applyFill="1" applyBorder="1" applyAlignment="1">
      <alignment horizontal="center" vertical="center"/>
    </xf>
    <xf numFmtId="39" fontId="122" fillId="2" borderId="3" xfId="1" applyNumberFormat="1" applyFont="1" applyFill="1" applyBorder="1" applyAlignment="1">
      <alignment horizontal="center" vertical="center"/>
    </xf>
    <xf numFmtId="39" fontId="120" fillId="2" borderId="41" xfId="1" applyNumberFormat="1" applyFont="1" applyFill="1" applyBorder="1" applyAlignment="1">
      <alignment horizontal="center" vertical="center"/>
    </xf>
    <xf numFmtId="39" fontId="120" fillId="2" borderId="0" xfId="1" applyNumberFormat="1" applyFont="1" applyFill="1" applyBorder="1" applyAlignment="1">
      <alignment horizontal="center" vertical="center"/>
    </xf>
    <xf numFmtId="39" fontId="120" fillId="2" borderId="42" xfId="1" applyNumberFormat="1" applyFont="1" applyFill="1" applyBorder="1" applyAlignment="1">
      <alignment horizontal="center" vertical="center"/>
    </xf>
    <xf numFmtId="39" fontId="120" fillId="2" borderId="39" xfId="1" applyNumberFormat="1" applyFont="1" applyFill="1" applyBorder="1" applyAlignment="1">
      <alignment horizontal="center" vertical="center"/>
    </xf>
    <xf numFmtId="39" fontId="120" fillId="2" borderId="51" xfId="1" applyNumberFormat="1" applyFont="1" applyFill="1" applyBorder="1" applyAlignment="1">
      <alignment horizontal="center" vertical="center"/>
    </xf>
    <xf numFmtId="39" fontId="120" fillId="2" borderId="52" xfId="1" applyNumberFormat="1" applyFont="1" applyFill="1" applyBorder="1" applyAlignment="1">
      <alignment horizontal="center" vertical="center"/>
    </xf>
    <xf numFmtId="39" fontId="120" fillId="2" borderId="40" xfId="1" applyNumberFormat="1" applyFont="1" applyFill="1" applyBorder="1" applyAlignment="1">
      <alignment horizontal="center" vertical="center"/>
    </xf>
    <xf numFmtId="39" fontId="122" fillId="2" borderId="53" xfId="1" applyNumberFormat="1" applyFont="1" applyFill="1" applyBorder="1" applyAlignment="1">
      <alignment horizontal="center" vertical="center"/>
    </xf>
    <xf numFmtId="39" fontId="122" fillId="2" borderId="54" xfId="1" applyNumberFormat="1" applyFont="1" applyFill="1" applyBorder="1" applyAlignment="1">
      <alignment horizontal="center" vertical="center"/>
    </xf>
    <xf numFmtId="39" fontId="122" fillId="2" borderId="55" xfId="1"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0" fontId="0" fillId="2" borderId="0" xfId="0" applyFont="1" applyFill="1" applyBorder="1" applyAlignment="1">
      <alignment horizontal="left"/>
    </xf>
    <xf numFmtId="0" fontId="2" fillId="3" borderId="1" xfId="0" applyFont="1" applyFill="1" applyBorder="1" applyAlignment="1">
      <alignment horizontal="center"/>
    </xf>
    <xf numFmtId="4" fontId="126" fillId="2" borderId="0" xfId="0" applyNumberFormat="1" applyFont="1" applyFill="1" applyBorder="1" applyAlignment="1">
      <alignment horizontal="right" indent="2"/>
    </xf>
    <xf numFmtId="0" fontId="121" fillId="3" borderId="49" xfId="0" applyFont="1" applyFill="1" applyBorder="1"/>
    <xf numFmtId="0" fontId="121" fillId="3" borderId="42" xfId="0" applyFont="1" applyFill="1" applyBorder="1"/>
    <xf numFmtId="0" fontId="120" fillId="2" borderId="42" xfId="0" applyFont="1" applyFill="1" applyBorder="1"/>
    <xf numFmtId="0" fontId="121" fillId="3" borderId="49" xfId="0" applyFont="1" applyFill="1" applyBorder="1" applyAlignment="1">
      <alignment vertical="center"/>
    </xf>
    <xf numFmtId="0" fontId="120" fillId="2" borderId="54" xfId="0" applyFont="1" applyFill="1" applyBorder="1"/>
    <xf numFmtId="0" fontId="122" fillId="2" borderId="54" xfId="0" applyFont="1" applyFill="1" applyBorder="1"/>
    <xf numFmtId="4" fontId="122" fillId="2" borderId="0" xfId="0" applyNumberFormat="1" applyFont="1" applyFill="1" applyBorder="1" applyAlignment="1">
      <alignment horizontal="right" indent="2"/>
    </xf>
    <xf numFmtId="10" fontId="118" fillId="2" borderId="37" xfId="2" applyNumberFormat="1" applyFont="1" applyFill="1" applyBorder="1" applyAlignment="1">
      <alignment horizontal="center"/>
    </xf>
    <xf numFmtId="10" fontId="118" fillId="2" borderId="0" xfId="2" applyNumberFormat="1" applyFont="1" applyFill="1" applyBorder="1" applyAlignment="1">
      <alignment horizontal="center"/>
    </xf>
    <xf numFmtId="10" fontId="124" fillId="2" borderId="1" xfId="2" applyNumberFormat="1" applyFont="1" applyFill="1" applyBorder="1" applyAlignment="1">
      <alignment horizontal="center"/>
    </xf>
    <xf numFmtId="10" fontId="124" fillId="0" borderId="0" xfId="0" applyNumberFormat="1" applyFont="1" applyAlignment="1">
      <alignment horizontal="center"/>
    </xf>
    <xf numFmtId="10" fontId="124" fillId="2" borderId="3" xfId="2" applyNumberFormat="1" applyFont="1" applyFill="1" applyBorder="1" applyAlignment="1">
      <alignment horizontal="center"/>
    </xf>
    <xf numFmtId="0" fontId="118" fillId="2" borderId="41" xfId="0" applyFont="1" applyFill="1" applyBorder="1" applyAlignment="1"/>
    <xf numFmtId="0" fontId="124" fillId="2" borderId="51" xfId="0" applyFont="1" applyFill="1" applyBorder="1" applyAlignment="1"/>
    <xf numFmtId="0" fontId="118" fillId="2" borderId="0" xfId="0" applyFont="1" applyFill="1" applyBorder="1" applyAlignment="1">
      <alignment vertical="center" wrapText="1"/>
    </xf>
    <xf numFmtId="0" fontId="118" fillId="2" borderId="41" xfId="0" applyFont="1" applyFill="1" applyBorder="1" applyAlignment="1">
      <alignment vertical="center" wrapText="1"/>
    </xf>
    <xf numFmtId="0" fontId="124" fillId="2" borderId="1" xfId="0" applyFont="1" applyFill="1" applyBorder="1" applyAlignment="1">
      <alignment vertical="center" wrapText="1"/>
    </xf>
    <xf numFmtId="0" fontId="118" fillId="2" borderId="53" xfId="0" applyFont="1" applyFill="1" applyBorder="1" applyAlignment="1">
      <alignment vertical="center" wrapText="1"/>
    </xf>
    <xf numFmtId="0" fontId="124" fillId="2" borderId="51" xfId="0" applyFont="1" applyFill="1" applyBorder="1" applyAlignment="1">
      <alignment vertical="center" wrapText="1"/>
    </xf>
    <xf numFmtId="0" fontId="124" fillId="2" borderId="53" xfId="0" applyFont="1" applyFill="1" applyBorder="1" applyAlignment="1">
      <alignment vertical="center"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21" fillId="3" borderId="0" xfId="0" applyFont="1" applyFill="1" applyAlignment="1">
      <alignment horizontal="center" vertical="center"/>
    </xf>
    <xf numFmtId="0" fontId="121"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121" fillId="3" borderId="42" xfId="0" applyFont="1" applyFill="1" applyBorder="1" applyAlignment="1">
      <alignment horizontal="left" vertical="center"/>
    </xf>
    <xf numFmtId="0" fontId="121" fillId="3" borderId="56" xfId="0" applyFont="1" applyFill="1" applyBorder="1" applyAlignment="1">
      <alignment horizontal="left" vertical="center"/>
    </xf>
    <xf numFmtId="0" fontId="121" fillId="3" borderId="57" xfId="0" applyFont="1" applyFill="1" applyBorder="1" applyAlignment="1">
      <alignment horizontal="left" vertical="center"/>
    </xf>
    <xf numFmtId="0" fontId="121" fillId="3" borderId="42" xfId="0" applyFont="1" applyFill="1" applyBorder="1" applyAlignment="1">
      <alignment vertical="center"/>
    </xf>
    <xf numFmtId="0" fontId="121" fillId="3" borderId="56" xfId="0" applyFont="1" applyFill="1" applyBorder="1" applyAlignment="1">
      <alignment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7" fillId="3" borderId="0" xfId="0" applyFont="1" applyFill="1" applyBorder="1" applyAlignment="1">
      <alignment horizontal="left" vertical="center" wrapText="1"/>
    </xf>
    <xf numFmtId="0" fontId="117" fillId="3" borderId="0" xfId="0" applyFont="1" applyFill="1" applyAlignment="1">
      <alignment horizontal="left" vertical="center" wrapText="1"/>
    </xf>
    <xf numFmtId="0" fontId="117" fillId="3" borderId="38" xfId="0" applyFont="1" applyFill="1" applyBorder="1" applyAlignment="1">
      <alignment horizontal="left" vertical="center" wrapText="1"/>
    </xf>
    <xf numFmtId="0" fontId="117" fillId="3" borderId="37" xfId="0" applyFont="1" applyFill="1" applyBorder="1" applyAlignment="1">
      <alignment horizontal="left" vertical="center"/>
    </xf>
    <xf numFmtId="0" fontId="117" fillId="3" borderId="38" xfId="0" applyFont="1" applyFill="1" applyBorder="1" applyAlignment="1">
      <alignment horizontal="left" vertical="center"/>
    </xf>
    <xf numFmtId="0" fontId="117" fillId="3" borderId="0" xfId="0" applyFont="1" applyFill="1" applyAlignment="1">
      <alignment horizontal="left" vertical="center"/>
    </xf>
    <xf numFmtId="0" fontId="117" fillId="3" borderId="1" xfId="0" applyFont="1" applyFill="1" applyBorder="1" applyAlignment="1">
      <alignment horizontal="left" vertical="center"/>
    </xf>
    <xf numFmtId="0" fontId="13" fillId="0" borderId="0" xfId="0" applyFont="1" applyAlignment="1">
      <alignment horizontal="left" wrapText="1"/>
    </xf>
    <xf numFmtId="49" fontId="117" fillId="3" borderId="0" xfId="0" applyNumberFormat="1" applyFont="1" applyFill="1" applyAlignment="1">
      <alignment horizontal="center" vertical="center" wrapText="1"/>
    </xf>
    <xf numFmtId="49" fontId="117"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7" fillId="3" borderId="0" xfId="0" applyNumberFormat="1" applyFont="1" applyFill="1" applyAlignment="1">
      <alignment horizontal="center" vertical="center"/>
    </xf>
    <xf numFmtId="173" fontId="117" fillId="3" borderId="2" xfId="0" applyNumberFormat="1" applyFont="1" applyFill="1" applyBorder="1" applyAlignment="1">
      <alignment horizontal="center" vertical="center"/>
    </xf>
    <xf numFmtId="49" fontId="117" fillId="3" borderId="0" xfId="0" applyNumberFormat="1" applyFont="1" applyFill="1" applyBorder="1" applyAlignment="1">
      <alignment horizontal="left" vertical="center" wrapText="1"/>
    </xf>
    <xf numFmtId="49" fontId="117" fillId="3" borderId="1" xfId="0" applyNumberFormat="1" applyFont="1" applyFill="1" applyBorder="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1" fillId="3" borderId="0" xfId="0" applyFont="1" applyFill="1" applyBorder="1" applyAlignment="1">
      <alignment horizontal="center" vertical="center" wrapText="1"/>
    </xf>
    <xf numFmtId="0" fontId="120" fillId="2" borderId="0" xfId="0" applyFont="1" applyFill="1" applyBorder="1" applyAlignment="1">
      <alignment horizontal="left" vertical="center" wrapText="1"/>
    </xf>
    <xf numFmtId="0" fontId="121" fillId="3" borderId="41" xfId="0" applyFont="1" applyFill="1" applyBorder="1" applyAlignment="1">
      <alignment horizontal="center" vertical="center" wrapText="1"/>
    </xf>
    <xf numFmtId="0" fontId="121" fillId="3" borderId="42" xfId="0" applyFont="1" applyFill="1" applyBorder="1" applyAlignment="1">
      <alignment horizontal="center" vertical="center" wrapText="1"/>
    </xf>
    <xf numFmtId="0" fontId="121" fillId="3" borderId="0" xfId="0" applyFont="1" applyFill="1" applyBorder="1" applyAlignment="1">
      <alignment horizontal="left" vertical="center"/>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xf>
    <xf numFmtId="0" fontId="2" fillId="3" borderId="38" xfId="0" applyFont="1" applyFill="1" applyBorder="1" applyAlignment="1">
      <alignment horizontal="left" vertical="center"/>
    </xf>
    <xf numFmtId="0" fontId="117" fillId="3" borderId="46" xfId="0" applyFont="1" applyFill="1" applyBorder="1" applyAlignment="1">
      <alignment horizontal="center" vertical="center" wrapText="1"/>
    </xf>
    <xf numFmtId="0" fontId="117" fillId="3" borderId="47" xfId="0" applyFont="1" applyFill="1" applyBorder="1" applyAlignment="1">
      <alignment horizontal="center" vertical="center" wrapText="1"/>
    </xf>
    <xf numFmtId="0" fontId="117" fillId="3" borderId="48" xfId="0" applyFont="1" applyFill="1" applyBorder="1" applyAlignment="1">
      <alignment horizontal="center" vertical="center" wrapText="1"/>
    </xf>
    <xf numFmtId="0" fontId="117" fillId="3" borderId="41" xfId="0" applyFont="1" applyFill="1" applyBorder="1" applyAlignment="1">
      <alignment horizontal="center" vertical="center" wrapText="1"/>
    </xf>
    <xf numFmtId="0" fontId="117" fillId="3" borderId="42" xfId="0" applyFont="1" applyFill="1" applyBorder="1" applyAlignment="1">
      <alignment horizontal="left" vertical="center"/>
    </xf>
    <xf numFmtId="0" fontId="117"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7" fillId="3" borderId="45" xfId="0" applyFont="1" applyFill="1" applyBorder="1" applyAlignment="1">
      <alignment horizontal="center" vertical="center" wrapText="1"/>
    </xf>
    <xf numFmtId="0" fontId="117" fillId="3" borderId="2" xfId="0" applyFont="1" applyFill="1" applyBorder="1" applyAlignment="1">
      <alignment horizontal="center" vertical="center" wrapText="1"/>
    </xf>
    <xf numFmtId="0" fontId="117" fillId="3" borderId="43"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21" fillId="3" borderId="46" xfId="0" applyFont="1" applyFill="1" applyBorder="1" applyAlignment="1">
      <alignment horizontal="center" vertical="center"/>
    </xf>
    <xf numFmtId="0" fontId="121" fillId="3" borderId="47" xfId="0" applyFont="1" applyFill="1" applyBorder="1" applyAlignment="1">
      <alignment horizontal="center" vertical="center"/>
    </xf>
    <xf numFmtId="0" fontId="121" fillId="3" borderId="48" xfId="0" applyFont="1" applyFill="1" applyBorder="1" applyAlignment="1">
      <alignment horizontal="center" vertical="center"/>
    </xf>
    <xf numFmtId="0" fontId="121" fillId="3" borderId="1" xfId="0" applyFont="1" applyFill="1" applyBorder="1" applyAlignment="1">
      <alignment horizontal="center" vertical="center" wrapText="1"/>
    </xf>
    <xf numFmtId="0" fontId="121" fillId="3" borderId="43" xfId="0" applyFont="1" applyFill="1" applyBorder="1" applyAlignment="1">
      <alignment horizontal="center" vertical="center" wrapText="1"/>
    </xf>
    <xf numFmtId="0" fontId="121" fillId="3" borderId="40" xfId="0" applyFont="1" applyFill="1" applyBorder="1" applyAlignment="1">
      <alignment horizontal="center" vertical="center" wrapText="1"/>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902151</xdr:colOff>
      <xdr:row>45</xdr:row>
      <xdr:rowOff>0</xdr:rowOff>
    </xdr:from>
    <xdr:to>
      <xdr:col>9</xdr:col>
      <xdr:colOff>40821</xdr:colOff>
      <xdr:row>59</xdr:row>
      <xdr:rowOff>115404</xdr:rowOff>
    </xdr:to>
    <xdr:pic>
      <xdr:nvPicPr>
        <xdr:cNvPr id="5" name="Imagen 4"/>
        <xdr:cNvPicPr>
          <a:picLocks noChangeAspect="1"/>
        </xdr:cNvPicPr>
      </xdr:nvPicPr>
      <xdr:blipFill>
        <a:blip xmlns:r="http://schemas.openxmlformats.org/officeDocument/2006/relationships" r:embed="rId1"/>
        <a:stretch>
          <a:fillRect/>
        </a:stretch>
      </xdr:blipFill>
      <xdr:spPr>
        <a:xfrm>
          <a:off x="1541687" y="9525000"/>
          <a:ext cx="8513991" cy="2782404"/>
        </a:xfrm>
        <a:prstGeom prst="rect">
          <a:avLst/>
        </a:prstGeom>
      </xdr:spPr>
    </xdr:pic>
    <xdr:clientData/>
  </xdr:twoCellAnchor>
  <xdr:twoCellAnchor editAs="oneCell">
    <xdr:from>
      <xdr:col>1</xdr:col>
      <xdr:colOff>911677</xdr:colOff>
      <xdr:row>63</xdr:row>
      <xdr:rowOff>0</xdr:rowOff>
    </xdr:from>
    <xdr:to>
      <xdr:col>8</xdr:col>
      <xdr:colOff>598713</xdr:colOff>
      <xdr:row>81</xdr:row>
      <xdr:rowOff>152018</xdr:rowOff>
    </xdr:to>
    <xdr:pic>
      <xdr:nvPicPr>
        <xdr:cNvPr id="7" name="Imagen 6"/>
        <xdr:cNvPicPr>
          <a:picLocks noChangeAspect="1"/>
        </xdr:cNvPicPr>
      </xdr:nvPicPr>
      <xdr:blipFill>
        <a:blip xmlns:r="http://schemas.openxmlformats.org/officeDocument/2006/relationships" r:embed="rId2"/>
        <a:stretch>
          <a:fillRect/>
        </a:stretch>
      </xdr:blipFill>
      <xdr:spPr>
        <a:xfrm>
          <a:off x="1551213" y="12954000"/>
          <a:ext cx="8055429" cy="35810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K82"/>
  <sheetViews>
    <sheetView tabSelected="1" topLeftCell="B1" zoomScale="70" zoomScaleNormal="70" workbookViewId="0">
      <selection activeCell="R19" sqref="R19"/>
    </sheetView>
  </sheetViews>
  <sheetFormatPr baseColWidth="10" defaultColWidth="9.5703125" defaultRowHeight="15" zeroHeight="1"/>
  <cols>
    <col min="1" max="1" width="9.5703125" style="25"/>
    <col min="2" max="2" width="13.5703125" style="25" bestFit="1" customWidth="1"/>
    <col min="3" max="3" width="41.710937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5.42578125" style="25" bestFit="1" customWidth="1"/>
    <col min="14" max="14" width="15" style="25" bestFit="1" customWidth="1"/>
    <col min="15" max="15" width="14" style="25" bestFit="1"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AC1" s="26"/>
      <c r="AD1" s="26"/>
      <c r="AE1" s="26"/>
      <c r="AF1" s="26"/>
      <c r="AG1" s="26"/>
      <c r="AH1" s="26"/>
      <c r="AI1" s="26"/>
    </row>
    <row r="2" spans="2:35">
      <c r="AA2" s="27"/>
      <c r="AB2" s="27"/>
      <c r="AC2" s="26"/>
      <c r="AD2" s="26"/>
      <c r="AE2" s="26"/>
      <c r="AF2" s="26"/>
      <c r="AG2" s="26"/>
      <c r="AH2" s="26"/>
      <c r="AI2" s="26"/>
    </row>
    <row r="3" spans="2:35">
      <c r="AA3" s="27"/>
      <c r="AB3" s="27"/>
      <c r="AC3" s="26"/>
      <c r="AD3" s="26"/>
      <c r="AE3" s="26"/>
      <c r="AF3" s="26"/>
      <c r="AG3" s="26"/>
      <c r="AH3" s="26"/>
      <c r="AI3" s="26"/>
    </row>
    <row r="4" spans="2:35" ht="15" customHeight="1">
      <c r="B4" s="180" t="s">
        <v>72</v>
      </c>
      <c r="C4" s="28" t="s">
        <v>51</v>
      </c>
      <c r="D4" s="186">
        <v>2012</v>
      </c>
      <c r="E4" s="186">
        <v>2013</v>
      </c>
      <c r="F4" s="186">
        <v>2014</v>
      </c>
      <c r="G4" s="186">
        <v>2015</v>
      </c>
      <c r="H4" s="186">
        <v>2016</v>
      </c>
      <c r="I4" s="186">
        <v>2017</v>
      </c>
      <c r="J4" s="186">
        <v>2018</v>
      </c>
      <c r="K4" s="186">
        <v>2019</v>
      </c>
      <c r="L4" s="184">
        <v>2020</v>
      </c>
      <c r="M4" s="184"/>
      <c r="N4" s="184"/>
      <c r="O4" s="184"/>
      <c r="P4" s="184"/>
      <c r="Q4" s="184"/>
      <c r="R4" s="188" t="s">
        <v>101</v>
      </c>
    </row>
    <row r="5" spans="2:35">
      <c r="B5" s="181"/>
      <c r="C5" s="29" t="s">
        <v>69</v>
      </c>
      <c r="D5" s="187"/>
      <c r="E5" s="187"/>
      <c r="F5" s="187"/>
      <c r="G5" s="187"/>
      <c r="H5" s="187"/>
      <c r="I5" s="187"/>
      <c r="J5" s="187"/>
      <c r="K5" s="187"/>
      <c r="L5" s="30" t="s">
        <v>102</v>
      </c>
      <c r="M5" s="30" t="s">
        <v>104</v>
      </c>
      <c r="N5" s="102" t="s">
        <v>106</v>
      </c>
      <c r="O5" s="110" t="s">
        <v>107</v>
      </c>
      <c r="P5" s="156" t="s">
        <v>140</v>
      </c>
      <c r="Q5" s="158" t="s">
        <v>154</v>
      </c>
      <c r="R5" s="189"/>
    </row>
    <row r="6" spans="2:35" ht="18.75">
      <c r="B6" s="1"/>
      <c r="C6" s="27" t="s">
        <v>151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9922.519412040001</v>
      </c>
      <c r="N6" s="31">
        <v>10786.569535629998</v>
      </c>
      <c r="O6" s="31">
        <v>11239.22232361</v>
      </c>
      <c r="P6" s="31">
        <v>9614.0286652900013</v>
      </c>
      <c r="Q6" s="31">
        <f>+P12</f>
        <v>9977.3812345400002</v>
      </c>
      <c r="R6" s="31">
        <v>0</v>
      </c>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0</v>
      </c>
      <c r="P7" s="31">
        <v>0</v>
      </c>
      <c r="Q7" s="31">
        <v>0</v>
      </c>
      <c r="R7" s="31">
        <v>9477.1250484366919</v>
      </c>
    </row>
    <row r="8" spans="2:35" ht="15.75">
      <c r="B8" s="59"/>
      <c r="C8" s="27" t="s">
        <v>5</v>
      </c>
      <c r="D8" s="31">
        <v>0</v>
      </c>
      <c r="E8" s="31">
        <v>0</v>
      </c>
      <c r="F8" s="31">
        <v>0</v>
      </c>
      <c r="G8" s="31">
        <v>0</v>
      </c>
      <c r="H8" s="31">
        <v>0</v>
      </c>
      <c r="I8" s="31">
        <v>-313.94659704000003</v>
      </c>
      <c r="J8" s="31">
        <v>-525.05266658000005</v>
      </c>
      <c r="K8" s="31">
        <v>-576.50961198000005</v>
      </c>
      <c r="L8" s="31">
        <v>0</v>
      </c>
      <c r="M8" s="31">
        <v>0</v>
      </c>
      <c r="N8" s="31">
        <v>0</v>
      </c>
      <c r="O8" s="31">
        <v>-1576.47523948</v>
      </c>
      <c r="P8" s="31">
        <v>0</v>
      </c>
      <c r="Q8" s="31">
        <v>0</v>
      </c>
      <c r="R8" s="31">
        <v>-2991.9841150800003</v>
      </c>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62.589644699999994</v>
      </c>
      <c r="M9" s="31">
        <v>61.945638790000004</v>
      </c>
      <c r="N9" s="31">
        <v>59.358394410000002</v>
      </c>
      <c r="O9" s="31">
        <v>10.672971689999999</v>
      </c>
      <c r="P9" s="31">
        <v>12.318593920000001</v>
      </c>
      <c r="Q9" s="31">
        <v>13.532426749999997</v>
      </c>
      <c r="R9" s="31">
        <v>2135.6878994239996</v>
      </c>
    </row>
    <row r="10" spans="2:35">
      <c r="B10" s="32">
        <v>8.8455930000122862E-2</v>
      </c>
      <c r="C10" s="27" t="s">
        <v>153</v>
      </c>
      <c r="D10" s="31">
        <v>150.87044336000048</v>
      </c>
      <c r="E10" s="32">
        <v>-94.602380550000873</v>
      </c>
      <c r="F10" s="32">
        <v>-75.898360736687209</v>
      </c>
      <c r="G10" s="31">
        <v>-485.18846818999873</v>
      </c>
      <c r="H10" s="32">
        <v>94.44553476999954</v>
      </c>
      <c r="I10" s="31">
        <v>754.8105199699985</v>
      </c>
      <c r="J10" s="31">
        <v>-581.1889939999993</v>
      </c>
      <c r="K10" s="31">
        <v>903.78776898000069</v>
      </c>
      <c r="L10" s="31">
        <v>-950.55374137000058</v>
      </c>
      <c r="M10" s="31">
        <v>804.19743608999852</v>
      </c>
      <c r="N10" s="31">
        <v>395.15917136000098</v>
      </c>
      <c r="O10" s="31">
        <v>-58.434199999999691</v>
      </c>
      <c r="P10" s="31">
        <v>352.17574717000025</v>
      </c>
      <c r="Q10" s="31">
        <f>Q12-(SUM(Q6:Q9,Q11))</f>
        <v>166.7229864000019</v>
      </c>
      <c r="R10" s="31">
        <v>1582.0016246693117</v>
      </c>
    </row>
    <row r="11" spans="2:35" ht="18.75">
      <c r="B11" s="32"/>
      <c r="C11" s="33" t="s">
        <v>152</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-1.6005700599999999</v>
      </c>
      <c r="M11" s="60">
        <v>-2.0929512900000002</v>
      </c>
      <c r="N11" s="60">
        <v>-1.86477779</v>
      </c>
      <c r="O11" s="60">
        <v>-0.95719052999999998</v>
      </c>
      <c r="P11" s="60">
        <v>-1.1417718399999999</v>
      </c>
      <c r="Q11" s="60">
        <v>-0.80917557000000007</v>
      </c>
      <c r="R11" s="60">
        <v>-46.002985330000001</v>
      </c>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62">
        <v>9922.519412040001</v>
      </c>
      <c r="M12" s="62">
        <v>10786.569535629998</v>
      </c>
      <c r="N12" s="109">
        <v>11239.22232361</v>
      </c>
      <c r="O12" s="109">
        <v>9614.0286652900013</v>
      </c>
      <c r="P12" s="109">
        <v>9977.3812345400002</v>
      </c>
      <c r="Q12" s="109">
        <v>10156.827472120001</v>
      </c>
      <c r="R12" s="109">
        <v>10156.827472120003</v>
      </c>
    </row>
    <row r="13" spans="2:35" ht="15" customHeight="1">
      <c r="C13" s="192" t="s">
        <v>98</v>
      </c>
      <c r="D13" s="192"/>
      <c r="E13" s="192"/>
      <c r="F13" s="192"/>
      <c r="G13" s="192"/>
      <c r="H13" s="192"/>
      <c r="I13" s="192"/>
      <c r="J13" s="63"/>
      <c r="K13" s="63"/>
      <c r="L13" s="63"/>
      <c r="M13" s="63"/>
      <c r="N13" s="63"/>
      <c r="O13" s="63"/>
      <c r="P13" s="63"/>
      <c r="Q13" s="63"/>
      <c r="R13" s="63"/>
      <c r="S13" s="63"/>
      <c r="T13" s="63"/>
      <c r="U13" s="63"/>
    </row>
    <row r="14" spans="2:35" ht="27.75" customHeight="1">
      <c r="C14" s="193" t="s">
        <v>99</v>
      </c>
      <c r="D14" s="193"/>
      <c r="E14" s="193"/>
      <c r="F14" s="193"/>
      <c r="G14" s="193"/>
      <c r="H14" s="193"/>
      <c r="I14" s="193"/>
      <c r="J14" s="193"/>
      <c r="K14" s="193"/>
      <c r="L14" s="193"/>
      <c r="M14" s="193"/>
      <c r="N14" s="193"/>
      <c r="O14" s="193"/>
      <c r="P14" s="193"/>
      <c r="Q14" s="193"/>
      <c r="R14" s="193"/>
      <c r="S14" s="193"/>
      <c r="T14" s="193"/>
      <c r="U14" s="193"/>
      <c r="V14" s="193"/>
      <c r="W14" s="193"/>
      <c r="X14" s="193"/>
    </row>
    <row r="15" spans="2:35">
      <c r="C15" s="27"/>
      <c r="D15" s="27"/>
      <c r="E15" s="27"/>
      <c r="F15" s="27"/>
      <c r="H15" s="27"/>
      <c r="I15" s="26"/>
      <c r="J15" s="26"/>
      <c r="K15" s="26"/>
      <c r="L15" s="26"/>
      <c r="M15" s="26"/>
      <c r="N15" s="26"/>
      <c r="O15" s="26"/>
      <c r="P15" s="26"/>
      <c r="Q15" s="26"/>
    </row>
    <row r="16" spans="2:35" ht="15" customHeight="1">
      <c r="B16" s="194" t="s">
        <v>141</v>
      </c>
      <c r="C16" s="64" t="s">
        <v>17</v>
      </c>
      <c r="D16" s="186" t="s">
        <v>70</v>
      </c>
      <c r="E16" s="186">
        <v>2013</v>
      </c>
      <c r="F16" s="188">
        <v>2014</v>
      </c>
      <c r="G16" s="190">
        <v>2015</v>
      </c>
      <c r="H16" s="190">
        <v>2016</v>
      </c>
      <c r="I16" s="188">
        <v>2017</v>
      </c>
      <c r="J16" s="186">
        <v>2018</v>
      </c>
      <c r="K16" s="182" t="s">
        <v>114</v>
      </c>
      <c r="L16" s="182">
        <v>2020</v>
      </c>
      <c r="M16" s="182"/>
      <c r="N16" s="182"/>
      <c r="O16" s="182"/>
      <c r="P16" s="182"/>
      <c r="Q16" s="182"/>
    </row>
    <row r="17" spans="2:19" ht="18" customHeight="1">
      <c r="B17" s="195"/>
      <c r="C17" s="29" t="s">
        <v>0</v>
      </c>
      <c r="D17" s="187"/>
      <c r="E17" s="187"/>
      <c r="F17" s="189"/>
      <c r="G17" s="187"/>
      <c r="H17" s="187"/>
      <c r="I17" s="189"/>
      <c r="J17" s="187"/>
      <c r="K17" s="183"/>
      <c r="L17" s="30" t="s">
        <v>102</v>
      </c>
      <c r="M17" s="30" t="s">
        <v>104</v>
      </c>
      <c r="N17" s="102" t="s">
        <v>108</v>
      </c>
      <c r="O17" s="110" t="s">
        <v>107</v>
      </c>
      <c r="P17" s="156" t="s">
        <v>140</v>
      </c>
      <c r="Q17" s="158" t="s">
        <v>154</v>
      </c>
    </row>
    <row r="18" spans="2:19" ht="18.75">
      <c r="B18" s="160" t="s">
        <v>138</v>
      </c>
      <c r="C18" s="27" t="s">
        <v>142</v>
      </c>
      <c r="D18" s="65" t="s">
        <v>13</v>
      </c>
      <c r="E18" s="65" t="s">
        <v>13</v>
      </c>
      <c r="F18" s="66" t="s">
        <v>13</v>
      </c>
      <c r="G18" s="66" t="s">
        <v>13</v>
      </c>
      <c r="H18" s="66" t="s">
        <v>13</v>
      </c>
      <c r="I18" s="66" t="s">
        <v>13</v>
      </c>
      <c r="J18" s="66" t="s">
        <v>13</v>
      </c>
      <c r="K18" s="67" t="s">
        <v>13</v>
      </c>
      <c r="L18" s="67" t="s">
        <v>13</v>
      </c>
      <c r="M18" s="67" t="s">
        <v>13</v>
      </c>
      <c r="N18" s="104" t="s">
        <v>13</v>
      </c>
      <c r="O18" s="104">
        <v>2805.4471003400004</v>
      </c>
      <c r="P18" s="104">
        <v>2805.7709682700001</v>
      </c>
      <c r="Q18" s="104">
        <v>2806.1337090300003</v>
      </c>
    </row>
    <row r="19" spans="2:19" ht="18">
      <c r="B19" s="196" t="s">
        <v>117</v>
      </c>
      <c r="C19" s="27" t="s">
        <v>113</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3692.2657224299996</v>
      </c>
      <c r="M19" s="68">
        <v>3850.8333845500001</v>
      </c>
      <c r="N19" s="103">
        <v>4368.1537999799993</v>
      </c>
      <c r="O19" s="103">
        <v>2356.6596351399999</v>
      </c>
      <c r="P19" s="103">
        <v>2394.5404904400002</v>
      </c>
      <c r="Q19" s="103">
        <v>2431.35302508</v>
      </c>
    </row>
    <row r="20" spans="2:19" ht="17.25">
      <c r="B20" s="194"/>
      <c r="C20" s="27" t="s">
        <v>16</v>
      </c>
      <c r="D20" s="31">
        <v>1029.31010982</v>
      </c>
      <c r="E20" s="31">
        <v>1233.24813722</v>
      </c>
      <c r="F20" s="65">
        <v>1356.2122205599999</v>
      </c>
      <c r="G20" s="65">
        <v>1344.0345049800001</v>
      </c>
      <c r="H20" s="65">
        <v>1529.2919915099999</v>
      </c>
      <c r="I20" s="65">
        <v>1729.1738324</v>
      </c>
      <c r="J20" s="65">
        <v>1649.914264</v>
      </c>
      <c r="K20" s="68">
        <v>1148.61988935</v>
      </c>
      <c r="L20" s="68">
        <v>928.68574710999997</v>
      </c>
      <c r="M20" s="68">
        <v>916.80688537000003</v>
      </c>
      <c r="N20" s="103">
        <v>551.18400298000006</v>
      </c>
      <c r="O20" s="103">
        <v>551.78162432000011</v>
      </c>
      <c r="P20" s="103">
        <v>568.35054536000007</v>
      </c>
      <c r="Q20" s="103">
        <v>578.54759686</v>
      </c>
    </row>
    <row r="21" spans="2:19" ht="17.25">
      <c r="B21" s="194"/>
      <c r="C21" s="76" t="s">
        <v>73</v>
      </c>
      <c r="D21" s="31"/>
      <c r="E21" s="31"/>
      <c r="F21" s="65"/>
      <c r="G21" s="65"/>
      <c r="H21" s="65"/>
      <c r="I21" s="65"/>
      <c r="J21" s="65" t="s">
        <v>13</v>
      </c>
      <c r="K21" s="68">
        <v>619.96095702999992</v>
      </c>
      <c r="L21" s="68">
        <v>636.43722653999998</v>
      </c>
      <c r="M21" s="68">
        <v>641.44816859000002</v>
      </c>
      <c r="N21" s="103">
        <v>643.04428513000005</v>
      </c>
      <c r="O21" s="103">
        <v>415.35913339000001</v>
      </c>
      <c r="P21" s="103">
        <v>415.58532556</v>
      </c>
      <c r="Q21" s="103">
        <v>416.61481697000005</v>
      </c>
    </row>
    <row r="22" spans="2:19" ht="17.25">
      <c r="B22" s="194"/>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1332.1266681300001</v>
      </c>
      <c r="M22" s="68">
        <v>1454.41079431</v>
      </c>
      <c r="N22" s="103">
        <v>1497.94327933</v>
      </c>
      <c r="O22" s="103">
        <v>887.64708227999995</v>
      </c>
      <c r="P22" s="103">
        <v>915.25116273000003</v>
      </c>
      <c r="Q22" s="103">
        <v>925.68148957000005</v>
      </c>
    </row>
    <row r="23" spans="2:19" ht="17.25">
      <c r="B23" s="194"/>
      <c r="C23" s="76" t="s">
        <v>74</v>
      </c>
      <c r="D23" s="31"/>
      <c r="E23" s="31"/>
      <c r="F23" s="65"/>
      <c r="G23" s="65"/>
      <c r="H23" s="65"/>
      <c r="I23" s="65"/>
      <c r="J23" s="65" t="s">
        <v>13</v>
      </c>
      <c r="K23" s="68">
        <v>845.68407659000002</v>
      </c>
      <c r="L23" s="68">
        <v>720.70601284999998</v>
      </c>
      <c r="M23" s="68">
        <v>803.98390532000008</v>
      </c>
      <c r="N23" s="103">
        <v>841.47740524999995</v>
      </c>
      <c r="O23" s="103">
        <v>536.90729139999996</v>
      </c>
      <c r="P23" s="103">
        <v>564.08117801999992</v>
      </c>
      <c r="Q23" s="103">
        <v>577.54054965</v>
      </c>
    </row>
    <row r="24" spans="2:19" ht="18" customHeight="1">
      <c r="B24" s="195"/>
      <c r="C24" s="27" t="s">
        <v>14</v>
      </c>
      <c r="D24" s="60">
        <v>951.31043133000003</v>
      </c>
      <c r="E24" s="31">
        <v>1216.6500890699999</v>
      </c>
      <c r="F24" s="65">
        <v>1211.32020272</v>
      </c>
      <c r="G24" s="65">
        <v>1164.15237269</v>
      </c>
      <c r="H24" s="60">
        <v>1444.20309303</v>
      </c>
      <c r="I24" s="60">
        <v>1593.1465414900001</v>
      </c>
      <c r="J24" s="60">
        <v>1690.7878587800001</v>
      </c>
      <c r="K24" s="69">
        <v>3128.9944338</v>
      </c>
      <c r="L24" s="69">
        <v>2612.29803498</v>
      </c>
      <c r="M24" s="69">
        <v>3119.0863974899999</v>
      </c>
      <c r="N24" s="105">
        <v>3337.4195509400001</v>
      </c>
      <c r="O24" s="105">
        <v>2060.2267984200003</v>
      </c>
      <c r="P24" s="105">
        <v>2313.80156416</v>
      </c>
      <c r="Q24" s="105">
        <v>2420.9562849600002</v>
      </c>
    </row>
    <row r="25" spans="2:19" ht="15" customHeight="1">
      <c r="B25" s="161"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9922.519412040001</v>
      </c>
      <c r="M25" s="72">
        <v>10786.569535629998</v>
      </c>
      <c r="N25" s="106">
        <v>11239.22232361</v>
      </c>
      <c r="O25" s="106">
        <v>9614.0286652899995</v>
      </c>
      <c r="P25" s="106">
        <v>9977.3812345400002</v>
      </c>
      <c r="Q25" s="106">
        <v>10156.82747212</v>
      </c>
    </row>
    <row r="26" spans="2:19" ht="15" customHeight="1">
      <c r="C26" s="191" t="s">
        <v>109</v>
      </c>
      <c r="D26" s="191" t="s">
        <v>109</v>
      </c>
      <c r="E26" s="191" t="s">
        <v>109</v>
      </c>
      <c r="F26" s="191" t="s">
        <v>109</v>
      </c>
      <c r="G26" s="191" t="s">
        <v>109</v>
      </c>
      <c r="H26" s="191" t="s">
        <v>109</v>
      </c>
      <c r="I26" s="191" t="s">
        <v>109</v>
      </c>
      <c r="J26" s="191" t="s">
        <v>109</v>
      </c>
      <c r="K26" s="191" t="s">
        <v>109</v>
      </c>
      <c r="L26" s="191" t="s">
        <v>109</v>
      </c>
      <c r="M26" s="191" t="s">
        <v>109</v>
      </c>
      <c r="N26" s="191" t="s">
        <v>109</v>
      </c>
      <c r="O26" s="191" t="s">
        <v>109</v>
      </c>
      <c r="P26" s="191"/>
      <c r="Q26" s="191" t="s">
        <v>109</v>
      </c>
      <c r="R26" s="191" t="s">
        <v>109</v>
      </c>
      <c r="S26" s="39"/>
    </row>
    <row r="27" spans="2:19" ht="15" customHeight="1">
      <c r="C27" s="191" t="s">
        <v>110</v>
      </c>
      <c r="D27" s="191" t="s">
        <v>110</v>
      </c>
      <c r="E27" s="191" t="s">
        <v>110</v>
      </c>
      <c r="F27" s="191" t="s">
        <v>110</v>
      </c>
      <c r="G27" s="191" t="s">
        <v>110</v>
      </c>
      <c r="H27" s="191" t="s">
        <v>110</v>
      </c>
      <c r="I27" s="191" t="s">
        <v>110</v>
      </c>
      <c r="J27" s="115"/>
    </row>
    <row r="28" spans="2:19" ht="15" customHeight="1">
      <c r="C28" s="113" t="s">
        <v>111</v>
      </c>
      <c r="D28" s="113"/>
      <c r="E28" s="113"/>
      <c r="F28" s="113"/>
      <c r="G28" s="113"/>
      <c r="H28" s="113"/>
      <c r="I28" s="113"/>
      <c r="J28" s="115"/>
    </row>
    <row r="29" spans="2:19">
      <c r="C29" s="157" t="s">
        <v>112</v>
      </c>
      <c r="D29" s="157"/>
      <c r="E29" s="157"/>
      <c r="F29" s="157"/>
      <c r="G29" s="157"/>
      <c r="H29" s="157"/>
      <c r="I29" s="157"/>
      <c r="J29" s="157"/>
      <c r="K29" s="157"/>
      <c r="L29" s="157"/>
      <c r="M29" s="157"/>
      <c r="N29" s="157"/>
      <c r="O29" s="157"/>
      <c r="P29" s="157"/>
      <c r="Q29" s="157"/>
      <c r="R29" s="157"/>
    </row>
    <row r="30" spans="2:19">
      <c r="H30" s="27"/>
      <c r="I30" s="37"/>
      <c r="J30" s="36"/>
      <c r="K30" s="37"/>
      <c r="L30" s="38"/>
      <c r="M30" s="26"/>
      <c r="N30" s="26"/>
      <c r="O30" s="26"/>
      <c r="P30" s="26"/>
    </row>
    <row r="31" spans="2:19" ht="17.25" customHeight="1">
      <c r="B31" s="197" t="s">
        <v>141</v>
      </c>
      <c r="C31" s="73" t="s">
        <v>71</v>
      </c>
      <c r="D31" s="190">
        <v>2012</v>
      </c>
      <c r="E31" s="186">
        <v>2013</v>
      </c>
      <c r="F31" s="186">
        <v>2014</v>
      </c>
      <c r="G31" s="190">
        <v>2015</v>
      </c>
      <c r="H31" s="190">
        <v>2016</v>
      </c>
      <c r="I31" s="188">
        <v>2017</v>
      </c>
      <c r="J31" s="186">
        <v>2018</v>
      </c>
      <c r="K31" s="184">
        <v>2019</v>
      </c>
      <c r="L31" s="184">
        <v>2020</v>
      </c>
      <c r="M31" s="184"/>
      <c r="N31" s="184"/>
      <c r="O31" s="184"/>
      <c r="P31" s="184"/>
      <c r="Q31" s="184"/>
    </row>
    <row r="32" spans="2:19">
      <c r="B32" s="198"/>
      <c r="C32" s="74" t="s">
        <v>0</v>
      </c>
      <c r="D32" s="187"/>
      <c r="E32" s="187"/>
      <c r="F32" s="187"/>
      <c r="G32" s="187"/>
      <c r="H32" s="187"/>
      <c r="I32" s="189"/>
      <c r="J32" s="187"/>
      <c r="K32" s="185"/>
      <c r="L32" s="114" t="s">
        <v>102</v>
      </c>
      <c r="M32" s="114" t="s">
        <v>104</v>
      </c>
      <c r="N32" s="114" t="s">
        <v>106</v>
      </c>
      <c r="O32" s="114" t="s">
        <v>107</v>
      </c>
      <c r="P32" s="156" t="s">
        <v>140</v>
      </c>
      <c r="Q32" s="158" t="s">
        <v>154</v>
      </c>
    </row>
    <row r="33" spans="2:37" ht="17.25">
      <c r="B33" s="163" t="s">
        <v>138</v>
      </c>
      <c r="C33" s="164" t="s">
        <v>143</v>
      </c>
      <c r="D33" s="159" t="s">
        <v>13</v>
      </c>
      <c r="E33" s="159" t="s">
        <v>13</v>
      </c>
      <c r="F33" s="159" t="s">
        <v>13</v>
      </c>
      <c r="G33" s="159" t="s">
        <v>13</v>
      </c>
      <c r="H33" s="159" t="s">
        <v>13</v>
      </c>
      <c r="I33" s="159" t="s">
        <v>13</v>
      </c>
      <c r="J33" s="159" t="s">
        <v>13</v>
      </c>
      <c r="K33" s="159" t="s">
        <v>13</v>
      </c>
      <c r="L33" s="159" t="s">
        <v>13</v>
      </c>
      <c r="M33" s="159" t="s">
        <v>13</v>
      </c>
      <c r="N33" s="159" t="s">
        <v>13</v>
      </c>
      <c r="O33" s="159">
        <v>3005.1498692100004</v>
      </c>
      <c r="P33" s="159">
        <v>2805.6370167499999</v>
      </c>
      <c r="Q33" s="159">
        <v>2806.0543517800002</v>
      </c>
    </row>
    <row r="34" spans="2:37" ht="18.75">
      <c r="B34" s="196" t="s">
        <v>117</v>
      </c>
      <c r="C34" s="162" t="s">
        <v>144</v>
      </c>
      <c r="D34" s="159">
        <v>3713.5393077399999</v>
      </c>
      <c r="E34" s="159">
        <v>4654.0007530000003</v>
      </c>
      <c r="F34" s="159">
        <v>5122.4048161399996</v>
      </c>
      <c r="G34" s="159">
        <v>5295.1035493299996</v>
      </c>
      <c r="H34" s="159">
        <v>5624.08901565</v>
      </c>
      <c r="I34" s="159">
        <v>6422.4330662900002</v>
      </c>
      <c r="J34" s="159">
        <v>6035.0014981899994</v>
      </c>
      <c r="K34" s="159">
        <v>5613.994199530026</v>
      </c>
      <c r="L34" s="159">
        <v>5386.6780363622902</v>
      </c>
      <c r="M34" s="159">
        <v>5597.5447254444616</v>
      </c>
      <c r="N34" s="159">
        <v>5470.2485953648484</v>
      </c>
      <c r="O34" s="159">
        <v>3449.356898024213</v>
      </c>
      <c r="P34" s="159">
        <v>3511.8144274322181</v>
      </c>
      <c r="Q34" s="159">
        <v>3563.1746938974848</v>
      </c>
    </row>
    <row r="35" spans="2:37" ht="18.75">
      <c r="B35" s="194"/>
      <c r="C35" s="162" t="s">
        <v>145</v>
      </c>
      <c r="D35" s="159">
        <v>37.106765679999988</v>
      </c>
      <c r="E35" s="159">
        <v>25.139040820000321</v>
      </c>
      <c r="F35" s="159">
        <v>13.896046049999455</v>
      </c>
      <c r="G35" s="159">
        <v>39.973368659999807</v>
      </c>
      <c r="H35" s="159">
        <v>22.162800230000411</v>
      </c>
      <c r="I35" s="159">
        <v>24.962499139999881</v>
      </c>
      <c r="J35" s="159">
        <v>37.336881380000158</v>
      </c>
      <c r="K35" s="159">
        <v>-19.601372927668532</v>
      </c>
      <c r="L35" s="159">
        <v>6.9016894676751503</v>
      </c>
      <c r="M35" s="159">
        <v>-33.992155086137792</v>
      </c>
      <c r="N35" s="159">
        <v>2329.7112683527398</v>
      </c>
      <c r="O35" s="159">
        <v>-224.17761383208185</v>
      </c>
      <c r="P35" s="159">
        <v>-16.567824067415351</v>
      </c>
      <c r="Q35" s="159">
        <v>-12.182137348610622</v>
      </c>
    </row>
    <row r="36" spans="2:37" ht="17.25">
      <c r="B36" s="194"/>
      <c r="C36" s="162" t="s">
        <v>15</v>
      </c>
      <c r="D36" s="159">
        <v>1186.7403704200001</v>
      </c>
      <c r="E36" s="159">
        <v>1444.14885284</v>
      </c>
      <c r="F36" s="159">
        <v>1600.48293964</v>
      </c>
      <c r="G36" s="159">
        <v>1616.8627008200001</v>
      </c>
      <c r="H36" s="159">
        <v>1777.8906677300001</v>
      </c>
      <c r="I36" s="159">
        <v>1978.3346126900001</v>
      </c>
      <c r="J36" s="159">
        <v>1906.9168241299999</v>
      </c>
      <c r="K36" s="159">
        <v>2101.7533044976431</v>
      </c>
      <c r="L36" s="159">
        <v>1926.0191660300347</v>
      </c>
      <c r="M36" s="159">
        <v>2114.496783961677</v>
      </c>
      <c r="N36" s="159">
        <v>1338.0899001724133</v>
      </c>
      <c r="O36" s="159">
        <v>1331.4368586878686</v>
      </c>
      <c r="P36" s="159">
        <v>1370.7024333351967</v>
      </c>
      <c r="Q36" s="159">
        <v>1390.9112594811254</v>
      </c>
    </row>
    <row r="37" spans="2:37" ht="17.25">
      <c r="B37" s="195"/>
      <c r="C37" s="162" t="s">
        <v>14</v>
      </c>
      <c r="D37" s="105">
        <v>945.8678214900001</v>
      </c>
      <c r="E37" s="105">
        <v>1211.82585881</v>
      </c>
      <c r="F37" s="105">
        <v>1206.9156012599999</v>
      </c>
      <c r="G37" s="105">
        <v>1160.26584103</v>
      </c>
      <c r="H37" s="105">
        <v>1437.9323277600001</v>
      </c>
      <c r="I37" s="105">
        <v>1585.22158805</v>
      </c>
      <c r="J37" s="105">
        <v>1683.99431465</v>
      </c>
      <c r="K37" s="105">
        <v>3115.9379476700001</v>
      </c>
      <c r="L37" s="105">
        <v>2602.9205201799996</v>
      </c>
      <c r="M37" s="105">
        <v>3108.5201813100002</v>
      </c>
      <c r="N37" s="105">
        <v>2101.1725597200002</v>
      </c>
      <c r="O37" s="105">
        <v>2052.2626531999999</v>
      </c>
      <c r="P37" s="105">
        <v>2305.7951810900004</v>
      </c>
      <c r="Q37" s="105">
        <v>2408.8693043100002</v>
      </c>
    </row>
    <row r="38" spans="2:37" ht="15" customHeight="1">
      <c r="B38" s="163" t="s">
        <v>28</v>
      </c>
      <c r="C38" s="165" t="s">
        <v>12</v>
      </c>
      <c r="D38" s="166">
        <v>5883.2542653300006</v>
      </c>
      <c r="E38" s="166">
        <v>7335.1145054700009</v>
      </c>
      <c r="F38" s="166">
        <v>7943.6994030899987</v>
      </c>
      <c r="G38" s="166">
        <v>8112.20545984</v>
      </c>
      <c r="H38" s="166">
        <v>8862.074811370001</v>
      </c>
      <c r="I38" s="166">
        <v>10010.951766170001</v>
      </c>
      <c r="J38" s="166">
        <v>9663.2495183499996</v>
      </c>
      <c r="K38" s="166">
        <v>10812.08407877</v>
      </c>
      <c r="L38" s="166">
        <v>9922.5194120399992</v>
      </c>
      <c r="M38" s="166">
        <v>10786.56953563</v>
      </c>
      <c r="N38" s="166">
        <v>11239.222323610002</v>
      </c>
      <c r="O38" s="166">
        <v>9614.0286652899995</v>
      </c>
      <c r="P38" s="166">
        <v>9977.3812345399983</v>
      </c>
      <c r="Q38" s="166">
        <v>10156.827472119998</v>
      </c>
    </row>
    <row r="39" spans="2:37" ht="20.25" customHeight="1">
      <c r="C39" s="191" t="s">
        <v>54</v>
      </c>
      <c r="D39" s="191"/>
      <c r="E39" s="191"/>
      <c r="F39" s="191"/>
      <c r="G39" s="191"/>
      <c r="H39" s="191"/>
      <c r="I39" s="191"/>
      <c r="J39" s="191"/>
      <c r="K39" s="191"/>
      <c r="L39" s="191"/>
      <c r="M39" s="191"/>
      <c r="N39" s="191"/>
      <c r="O39" s="191"/>
      <c r="P39" s="191"/>
      <c r="Q39" s="191"/>
      <c r="R39" s="191"/>
      <c r="S39" s="35"/>
    </row>
    <row r="40" spans="2:37" ht="20.25" customHeight="1">
      <c r="C40" s="75" t="s">
        <v>75</v>
      </c>
      <c r="D40" s="75"/>
      <c r="E40" s="75"/>
      <c r="F40" s="75"/>
      <c r="G40" s="75"/>
      <c r="H40" s="75"/>
      <c r="I40" s="75"/>
      <c r="J40" s="75"/>
      <c r="K40" s="75"/>
      <c r="L40" s="75"/>
      <c r="M40" s="75"/>
      <c r="N40" s="75"/>
      <c r="O40" s="88"/>
      <c r="P40" s="155"/>
      <c r="Q40" s="75"/>
      <c r="R40" s="75"/>
      <c r="S40" s="35"/>
    </row>
    <row r="41" spans="2:37" ht="15" customHeight="1">
      <c r="C41" s="25" t="s">
        <v>100</v>
      </c>
    </row>
    <row r="42" spans="2:37">
      <c r="I42" s="40"/>
    </row>
    <row r="43" spans="2:37">
      <c r="AC43" s="40"/>
      <c r="AE43" s="26"/>
      <c r="AF43" s="26"/>
      <c r="AG43" s="26"/>
      <c r="AH43" s="26"/>
      <c r="AI43" s="26"/>
      <c r="AJ43" s="26"/>
      <c r="AK43" s="26"/>
    </row>
    <row r="44" spans="2:37">
      <c r="C44" s="3" t="s">
        <v>66</v>
      </c>
      <c r="D44" s="1"/>
      <c r="E44" s="1"/>
      <c r="F44" s="1"/>
      <c r="G44" s="1"/>
      <c r="H44" s="1"/>
      <c r="I44" s="1"/>
      <c r="J44" s="1"/>
      <c r="K44" s="1"/>
      <c r="AC44" s="40"/>
      <c r="AE44" s="26"/>
      <c r="AF44" s="26"/>
      <c r="AG44" s="26"/>
      <c r="AH44" s="26"/>
      <c r="AI44" s="26"/>
      <c r="AJ44" s="26"/>
      <c r="AK44" s="26"/>
    </row>
    <row r="45" spans="2:37">
      <c r="C45" s="22" t="s">
        <v>0</v>
      </c>
      <c r="D45" s="1"/>
      <c r="E45" s="1"/>
      <c r="F45" s="1"/>
      <c r="G45" s="1"/>
      <c r="H45" s="1"/>
      <c r="I45" s="1"/>
      <c r="J45" s="44"/>
      <c r="K45" s="1"/>
      <c r="AC45" s="40"/>
      <c r="AE45" s="26"/>
      <c r="AF45" s="34" t="s">
        <v>10</v>
      </c>
      <c r="AG45" s="26"/>
      <c r="AH45" s="26"/>
      <c r="AI45" s="26"/>
      <c r="AJ45" s="26"/>
      <c r="AK45" s="26"/>
    </row>
    <row r="46" spans="2:37">
      <c r="C46" s="1"/>
      <c r="D46" s="1"/>
      <c r="E46" s="1"/>
      <c r="F46" s="1"/>
      <c r="G46" s="1"/>
      <c r="H46" s="1"/>
      <c r="I46" s="1"/>
      <c r="J46" s="44"/>
      <c r="K46" s="44"/>
      <c r="AC46" s="40"/>
      <c r="AE46" s="26"/>
      <c r="AF46" s="26" t="s">
        <v>9</v>
      </c>
      <c r="AG46" s="26" t="s">
        <v>8</v>
      </c>
      <c r="AH46" s="26" t="s">
        <v>7</v>
      </c>
      <c r="AI46" s="26"/>
      <c r="AJ46" s="26"/>
      <c r="AK46" s="26"/>
    </row>
    <row r="47" spans="2:37">
      <c r="C47" s="1"/>
      <c r="D47" s="1"/>
      <c r="E47" s="1"/>
      <c r="F47" s="1"/>
      <c r="G47" s="1"/>
      <c r="H47" s="1"/>
      <c r="I47" s="1"/>
      <c r="J47" s="44"/>
      <c r="K47" s="44"/>
      <c r="AE47" s="26"/>
      <c r="AF47" s="41"/>
      <c r="AG47" s="41"/>
      <c r="AH47" s="26"/>
      <c r="AI47" s="26"/>
      <c r="AJ47" s="26"/>
      <c r="AK47" s="26"/>
    </row>
    <row r="48" spans="2:37">
      <c r="C48" s="1"/>
      <c r="D48" s="1"/>
      <c r="E48" s="1"/>
      <c r="F48" s="1"/>
      <c r="G48" s="1"/>
      <c r="H48" s="1"/>
      <c r="I48" s="1"/>
      <c r="J48" s="44"/>
      <c r="K48" s="44"/>
      <c r="AE48" s="26"/>
      <c r="AF48" s="41">
        <v>3867.2887077099995</v>
      </c>
      <c r="AG48" s="41">
        <v>0</v>
      </c>
      <c r="AH48" s="41">
        <v>3867.2887077099995</v>
      </c>
      <c r="AI48" s="26" t="s">
        <v>6</v>
      </c>
      <c r="AJ48" s="26"/>
      <c r="AK48" s="26"/>
    </row>
    <row r="49" spans="3:37">
      <c r="C49" s="1"/>
      <c r="D49" s="1"/>
      <c r="E49" s="1"/>
      <c r="F49" s="1"/>
      <c r="G49" s="1"/>
      <c r="H49" s="1"/>
      <c r="I49" s="1"/>
      <c r="J49" s="44"/>
      <c r="K49" s="44"/>
      <c r="AE49" s="26"/>
      <c r="AF49" s="41">
        <v>3867.2887077099995</v>
      </c>
      <c r="AG49" s="41">
        <v>0</v>
      </c>
      <c r="AH49" s="41">
        <v>0</v>
      </c>
      <c r="AI49" s="26" t="s">
        <v>5</v>
      </c>
      <c r="AJ49" s="26"/>
      <c r="AK49" s="26"/>
    </row>
    <row r="50" spans="3:37">
      <c r="C50" s="1"/>
      <c r="D50" s="1"/>
      <c r="E50" s="1"/>
      <c r="F50" s="1"/>
      <c r="G50" s="1"/>
      <c r="H50" s="1"/>
      <c r="I50" s="1"/>
      <c r="J50" s="44"/>
      <c r="K50" s="44"/>
      <c r="AE50" s="26"/>
      <c r="AF50" s="41">
        <v>3867.2887077099995</v>
      </c>
      <c r="AG50" s="41">
        <v>347.73471604399998</v>
      </c>
      <c r="AH50" s="41">
        <v>347.73471604399998</v>
      </c>
      <c r="AI50" s="26" t="s">
        <v>4</v>
      </c>
      <c r="AJ50" s="26"/>
      <c r="AK50" s="26"/>
    </row>
    <row r="51" spans="3:37">
      <c r="C51" s="1"/>
      <c r="D51" s="1"/>
      <c r="E51" s="1"/>
      <c r="F51" s="1"/>
      <c r="G51" s="1"/>
      <c r="H51" s="1"/>
      <c r="I51" s="1"/>
      <c r="J51" s="44"/>
      <c r="K51" s="44"/>
      <c r="AE51" s="26"/>
      <c r="AF51" s="41">
        <v>4215.0234237539999</v>
      </c>
      <c r="AG51" s="41">
        <v>251.39094305600065</v>
      </c>
      <c r="AH51" s="41">
        <v>251.39094305600065</v>
      </c>
      <c r="AI51" s="26" t="s">
        <v>3</v>
      </c>
      <c r="AJ51" s="26"/>
      <c r="AK51" s="26"/>
    </row>
    <row r="52" spans="3:37">
      <c r="C52" s="1"/>
      <c r="D52" s="1"/>
      <c r="E52" s="1"/>
      <c r="F52" s="1"/>
      <c r="G52" s="1"/>
      <c r="H52" s="1"/>
      <c r="I52" s="1"/>
      <c r="J52" s="44"/>
      <c r="K52" s="44"/>
      <c r="AE52" s="26"/>
      <c r="AF52" s="41">
        <v>4464.6957825500003</v>
      </c>
      <c r="AG52" s="41">
        <v>1.7185842599999999</v>
      </c>
      <c r="AH52" s="41">
        <v>-1.7185842599999999</v>
      </c>
      <c r="AI52" s="26" t="s">
        <v>2</v>
      </c>
      <c r="AJ52" s="26"/>
      <c r="AK52" s="26"/>
    </row>
    <row r="53" spans="3:37">
      <c r="C53" s="1"/>
      <c r="D53" s="1"/>
      <c r="E53" s="1"/>
      <c r="F53" s="1"/>
      <c r="G53" s="1"/>
      <c r="H53" s="1"/>
      <c r="I53" s="1"/>
      <c r="J53" s="1"/>
      <c r="K53" s="1"/>
      <c r="AE53" s="26"/>
      <c r="AF53" s="41">
        <v>4464.6957825500003</v>
      </c>
      <c r="AG53" s="41"/>
      <c r="AH53" s="41">
        <v>4464.6957825500003</v>
      </c>
      <c r="AI53" s="26" t="s">
        <v>1</v>
      </c>
      <c r="AJ53" s="26"/>
      <c r="AK53" s="26"/>
    </row>
    <row r="54" spans="3:37">
      <c r="C54" s="1"/>
      <c r="D54" s="1"/>
      <c r="E54" s="1"/>
      <c r="F54" s="1"/>
      <c r="G54" s="1"/>
      <c r="H54" s="1"/>
      <c r="I54" s="1"/>
      <c r="J54" s="1"/>
      <c r="K54" s="1"/>
      <c r="AE54" s="26"/>
      <c r="AF54" s="26"/>
      <c r="AG54" s="26"/>
      <c r="AH54" s="26"/>
      <c r="AI54" s="26"/>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3" t="s">
        <v>67</v>
      </c>
      <c r="D61" s="22"/>
      <c r="E61" s="22"/>
      <c r="F61" s="22"/>
      <c r="G61" s="22"/>
      <c r="H61" s="45"/>
      <c r="I61" s="22"/>
      <c r="J61" s="46"/>
      <c r="K61" s="27"/>
      <c r="L61" s="27"/>
      <c r="M61" s="27"/>
      <c r="N61" s="27"/>
      <c r="O61" s="27"/>
      <c r="P61" s="27"/>
      <c r="Q61" s="27"/>
      <c r="R61" s="27"/>
      <c r="S61" s="27"/>
      <c r="T61" s="27"/>
      <c r="U61" s="27"/>
      <c r="V61" s="27"/>
      <c r="W61" s="27"/>
      <c r="X61" s="27"/>
      <c r="Y61" s="27"/>
      <c r="Z61" s="27"/>
      <c r="AA61" s="27"/>
      <c r="AB61" s="27"/>
    </row>
    <row r="62" spans="3:37">
      <c r="C62" s="22" t="s">
        <v>0</v>
      </c>
      <c r="D62" s="47"/>
      <c r="E62" s="47"/>
      <c r="F62" s="47"/>
      <c r="G62" s="47"/>
      <c r="H62" s="22"/>
      <c r="I62" s="22"/>
      <c r="J62" s="22"/>
      <c r="K62" s="27"/>
      <c r="L62" s="27"/>
      <c r="M62" s="27"/>
      <c r="N62" s="27"/>
      <c r="O62" s="27"/>
      <c r="P62" s="27"/>
      <c r="Q62" s="27"/>
      <c r="R62" s="27"/>
      <c r="S62" s="27"/>
      <c r="T62" s="27"/>
      <c r="U62" s="27"/>
      <c r="V62" s="27"/>
      <c r="W62" s="27"/>
      <c r="X62" s="27"/>
      <c r="Y62" s="27"/>
      <c r="Z62" s="27"/>
      <c r="AA62" s="27"/>
      <c r="AB62" s="27"/>
    </row>
    <row r="63" spans="3:37">
      <c r="C63" s="22"/>
      <c r="D63" s="22"/>
      <c r="E63" s="22"/>
      <c r="F63" s="22"/>
      <c r="G63" s="22"/>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7"/>
      <c r="D79" s="27"/>
      <c r="E79" s="27"/>
      <c r="F79" s="27"/>
      <c r="G79" s="27"/>
      <c r="H79" s="27"/>
      <c r="I79" s="27"/>
      <c r="J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sheetData>
  <mergeCells count="38">
    <mergeCell ref="B16:B17"/>
    <mergeCell ref="B19:B24"/>
    <mergeCell ref="B31:B32"/>
    <mergeCell ref="B34:B37"/>
    <mergeCell ref="C39:R39"/>
    <mergeCell ref="C13:I13"/>
    <mergeCell ref="C14:X14"/>
    <mergeCell ref="H31:H32"/>
    <mergeCell ref="D31:D32"/>
    <mergeCell ref="F31:F32"/>
    <mergeCell ref="G31:G32"/>
    <mergeCell ref="D16:D17"/>
    <mergeCell ref="J16:J17"/>
    <mergeCell ref="J31:J32"/>
    <mergeCell ref="H16:H17"/>
    <mergeCell ref="C27:I27"/>
    <mergeCell ref="E4:E5"/>
    <mergeCell ref="G4:G5"/>
    <mergeCell ref="R4:R5"/>
    <mergeCell ref="D4:D5"/>
    <mergeCell ref="K4:K5"/>
    <mergeCell ref="J4:J5"/>
    <mergeCell ref="B4:B5"/>
    <mergeCell ref="K16:K17"/>
    <mergeCell ref="K31:K32"/>
    <mergeCell ref="F4:F5"/>
    <mergeCell ref="I4:I5"/>
    <mergeCell ref="E31:E32"/>
    <mergeCell ref="I31:I32"/>
    <mergeCell ref="H4:H5"/>
    <mergeCell ref="I16:I17"/>
    <mergeCell ref="G16:G17"/>
    <mergeCell ref="C26:R26"/>
    <mergeCell ref="E16:E17"/>
    <mergeCell ref="F16:F17"/>
    <mergeCell ref="L4:Q4"/>
    <mergeCell ref="L16:Q16"/>
    <mergeCell ref="L31:Q31"/>
  </mergeCells>
  <conditionalFormatting sqref="C30:H30 L11:M11 D6:D8 D10:E11 G10:H11">
    <cfRule type="cellIs" dxfId="20" priority="139" operator="lessThan">
      <formula>0</formula>
    </cfRule>
  </conditionalFormatting>
  <conditionalFormatting sqref="K11">
    <cfRule type="cellIs" dxfId="19" priority="25" operator="lessThan">
      <formula>0</formula>
    </cfRule>
  </conditionalFormatting>
  <conditionalFormatting sqref="X7:X8">
    <cfRule type="cellIs" dxfId="18" priority="31" operator="lessThan">
      <formula>0</formula>
    </cfRule>
  </conditionalFormatting>
  <conditionalFormatting sqref="F10:F11">
    <cfRule type="cellIs" dxfId="17" priority="30" operator="lessThan">
      <formula>0</formula>
    </cfRule>
  </conditionalFormatting>
  <conditionalFormatting sqref="X10:X11">
    <cfRule type="cellIs" dxfId="16" priority="29" operator="lessThan">
      <formula>0</formula>
    </cfRule>
  </conditionalFormatting>
  <conditionalFormatting sqref="I10:J11 I8:J8">
    <cfRule type="cellIs" dxfId="15" priority="26" operator="lessThan">
      <formula>0</formula>
    </cfRule>
  </conditionalFormatting>
  <conditionalFormatting sqref="B8:B9">
    <cfRule type="cellIs" dxfId="14" priority="24" operator="lessThan">
      <formula>0</formula>
    </cfRule>
  </conditionalFormatting>
  <conditionalFormatting sqref="B7">
    <cfRule type="cellIs" dxfId="13" priority="23" operator="lessThan">
      <formula>0</formula>
    </cfRule>
  </conditionalFormatting>
  <conditionalFormatting sqref="B11">
    <cfRule type="cellIs" dxfId="12" priority="22" operator="lessThan">
      <formula>0</formula>
    </cfRule>
  </conditionalFormatting>
  <conditionalFormatting sqref="B10">
    <cfRule type="cellIs" dxfId="11" priority="21" operator="lessThan">
      <formula>0</formula>
    </cfRule>
  </conditionalFormatting>
  <conditionalFormatting sqref="N11">
    <cfRule type="cellIs" dxfId="10" priority="11" operator="lessThan">
      <formula>0</formula>
    </cfRule>
  </conditionalFormatting>
  <conditionalFormatting sqref="O11:P11">
    <cfRule type="cellIs" dxfId="9" priority="8" operator="lessThan">
      <formula>0</formula>
    </cfRule>
  </conditionalFormatting>
  <conditionalFormatting sqref="Q11">
    <cfRule type="cellIs" dxfId="7" priority="2" operator="lessThan">
      <formula>0</formula>
    </cfRule>
  </conditionalFormatting>
  <conditionalFormatting sqref="R11">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G172" sqref="G17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199" t="s">
        <v>19</v>
      </c>
      <c r="C1" s="199"/>
      <c r="D1" s="199"/>
      <c r="E1" s="199"/>
      <c r="F1" s="43"/>
      <c r="G1" s="22"/>
    </row>
    <row r="2" spans="2:7" ht="33.75" customHeight="1">
      <c r="B2" s="200"/>
      <c r="C2" s="200"/>
      <c r="D2" s="200"/>
      <c r="E2" s="201"/>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7">
        <f>C137</f>
        <v>10218.256100160001</v>
      </c>
      <c r="E164" s="13">
        <v>0</v>
      </c>
      <c r="F164" s="13"/>
      <c r="G164" s="14">
        <v>0</v>
      </c>
    </row>
    <row r="165" spans="2:7">
      <c r="B165" s="11">
        <v>43982</v>
      </c>
      <c r="C165" s="107">
        <v>10603.840158200001</v>
      </c>
      <c r="E165" s="13">
        <v>0</v>
      </c>
      <c r="F165" s="13"/>
      <c r="G165" s="14">
        <v>0</v>
      </c>
    </row>
    <row r="166" spans="2:7">
      <c r="B166" s="11">
        <v>44012</v>
      </c>
      <c r="C166" s="108">
        <v>10786.56953563</v>
      </c>
      <c r="E166" s="13">
        <v>0</v>
      </c>
      <c r="F166" s="13"/>
      <c r="G166" s="14">
        <v>0</v>
      </c>
    </row>
    <row r="167" spans="2:7">
      <c r="B167" s="11">
        <v>44043</v>
      </c>
      <c r="C167" s="108">
        <v>11232.368953740001</v>
      </c>
      <c r="D167" s="108"/>
      <c r="E167" s="13">
        <v>0</v>
      </c>
      <c r="F167" s="13"/>
      <c r="G167" s="14">
        <v>0</v>
      </c>
    </row>
    <row r="168" spans="2:7">
      <c r="B168" s="11">
        <v>44074</v>
      </c>
      <c r="C168" s="111">
        <v>11436.49515975</v>
      </c>
      <c r="E168" s="13">
        <v>0</v>
      </c>
      <c r="F168" s="13"/>
      <c r="G168" s="14">
        <v>0</v>
      </c>
    </row>
    <row r="169" spans="2:7">
      <c r="B169" s="11">
        <v>44104</v>
      </c>
      <c r="C169" s="112">
        <v>11239.22232361</v>
      </c>
      <c r="E169" s="13">
        <v>0</v>
      </c>
      <c r="F169" s="13"/>
      <c r="G169" s="14">
        <v>0</v>
      </c>
    </row>
    <row r="170" spans="2:7">
      <c r="B170" s="11">
        <v>44135</v>
      </c>
      <c r="C170" s="112">
        <v>9614.0286652900013</v>
      </c>
      <c r="E170" s="13">
        <v>0</v>
      </c>
      <c r="F170" s="13"/>
      <c r="G170" s="14">
        <v>1576.47523948</v>
      </c>
    </row>
    <row r="171" spans="2:7">
      <c r="B171" s="11">
        <v>44165</v>
      </c>
      <c r="C171" s="13">
        <v>9977.3812345400002</v>
      </c>
      <c r="E171" s="13">
        <v>0</v>
      </c>
      <c r="F171" s="13"/>
      <c r="G171" s="51">
        <v>0</v>
      </c>
    </row>
    <row r="172" spans="2:7">
      <c r="B172" s="11">
        <v>44196</v>
      </c>
      <c r="C172" s="112">
        <v>10156.827472120001</v>
      </c>
      <c r="E172" s="13">
        <v>0</v>
      </c>
      <c r="F172" s="13"/>
      <c r="G172" s="51">
        <v>0</v>
      </c>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19" zoomScale="85" zoomScaleNormal="85" zoomScaleSheetLayoutView="66" workbookViewId="0">
      <selection activeCell="F11" sqref="F11"/>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18" t="s">
        <v>147</v>
      </c>
      <c r="C5" s="218"/>
      <c r="D5" s="216" t="s">
        <v>55</v>
      </c>
      <c r="E5" s="210" t="s">
        <v>57</v>
      </c>
      <c r="F5" s="210" t="s">
        <v>58</v>
      </c>
      <c r="G5" s="210" t="s">
        <v>59</v>
      </c>
      <c r="H5" s="210" t="s">
        <v>148</v>
      </c>
      <c r="I5" s="210" t="s">
        <v>149</v>
      </c>
      <c r="J5" s="22"/>
    </row>
    <row r="6" spans="1:14" ht="20.25" customHeight="1">
      <c r="B6" s="219"/>
      <c r="C6" s="219"/>
      <c r="D6" s="217"/>
      <c r="E6" s="211"/>
      <c r="F6" s="211"/>
      <c r="G6" s="211"/>
      <c r="H6" s="211"/>
      <c r="I6" s="211"/>
      <c r="J6" s="22"/>
    </row>
    <row r="7" spans="1:14" ht="24.75" customHeight="1">
      <c r="B7" s="202" t="s">
        <v>119</v>
      </c>
      <c r="C7" s="175" t="s">
        <v>88</v>
      </c>
      <c r="D7" s="167">
        <v>1.4488664257227338E-2</v>
      </c>
      <c r="E7" s="168">
        <v>3.3166258806408597E-2</v>
      </c>
      <c r="F7" s="168">
        <v>0.10229087674425461</v>
      </c>
      <c r="G7" s="168">
        <v>0.10229087674425461</v>
      </c>
      <c r="H7" s="168">
        <v>5.0910577938632517E-2</v>
      </c>
      <c r="I7" s="167">
        <v>1.9101179336787899E-2</v>
      </c>
    </row>
    <row r="8" spans="1:14" ht="20.25" customHeight="1">
      <c r="B8" s="203"/>
      <c r="C8" s="174" t="s">
        <v>16</v>
      </c>
      <c r="D8" s="168">
        <v>2.1812605641109116E-2</v>
      </c>
      <c r="E8" s="168">
        <v>4.931620697289156E-2</v>
      </c>
      <c r="F8" s="168">
        <v>0.1268211275117424</v>
      </c>
      <c r="G8" s="168">
        <v>0.1268211275117424</v>
      </c>
      <c r="H8" s="168">
        <v>5.2696244548662508E-2</v>
      </c>
      <c r="I8" s="168">
        <v>3.6391646235680142E-2</v>
      </c>
    </row>
    <row r="9" spans="1:14" ht="20.25" customHeight="1">
      <c r="B9" s="203"/>
      <c r="C9" s="175" t="s">
        <v>73</v>
      </c>
      <c r="D9" s="168">
        <v>2.4772082559538157E-3</v>
      </c>
      <c r="E9" s="168">
        <v>3.0855804316217376E-3</v>
      </c>
      <c r="F9" s="168">
        <v>4.0433985851800719E-2</v>
      </c>
      <c r="G9" s="168">
        <v>4.0433985851800719E-2</v>
      </c>
      <c r="H9" s="168" t="s">
        <v>13</v>
      </c>
      <c r="I9" s="168">
        <v>5.0952315570318207E-2</v>
      </c>
    </row>
    <row r="10" spans="1:14" ht="20.25" customHeight="1">
      <c r="B10" s="203"/>
      <c r="C10" s="174" t="s">
        <v>15</v>
      </c>
      <c r="D10" s="168">
        <v>1.1396136162941016E-2</v>
      </c>
      <c r="E10" s="168">
        <v>4.2189051176936269E-2</v>
      </c>
      <c r="F10" s="168">
        <v>0.10291163601861114</v>
      </c>
      <c r="G10" s="168">
        <v>0.10291163601861114</v>
      </c>
      <c r="H10" s="168">
        <v>5.8190414701012605E-2</v>
      </c>
      <c r="I10" s="168">
        <v>4.318838053248153E-2</v>
      </c>
    </row>
    <row r="11" spans="1:14" ht="20.25" customHeight="1">
      <c r="B11" s="203"/>
      <c r="C11" s="175" t="s">
        <v>80</v>
      </c>
      <c r="D11" s="168">
        <v>2.3860699921722545E-2</v>
      </c>
      <c r="E11" s="168">
        <v>7.3806294145257065E-2</v>
      </c>
      <c r="F11" s="168">
        <v>6.8465496380135632E-2</v>
      </c>
      <c r="G11" s="168">
        <v>6.8465496380135632E-2</v>
      </c>
      <c r="H11" s="168" t="s">
        <v>13</v>
      </c>
      <c r="I11" s="168">
        <v>7.7691678970093436E-2</v>
      </c>
    </row>
    <row r="12" spans="1:14" ht="20.25" customHeight="1">
      <c r="B12" s="203"/>
      <c r="C12" s="174" t="s">
        <v>14</v>
      </c>
      <c r="D12" s="168">
        <v>4.6311096825498617E-2</v>
      </c>
      <c r="E12" s="168">
        <v>0.14433988264683484</v>
      </c>
      <c r="F12" s="168">
        <v>0.1506332321831643</v>
      </c>
      <c r="G12" s="168">
        <v>0.1506332321831643</v>
      </c>
      <c r="H12" s="168">
        <v>9.8761677430758255E-2</v>
      </c>
      <c r="I12" s="168">
        <v>0.11002038966203886</v>
      </c>
    </row>
    <row r="13" spans="1:14" ht="20.25" customHeight="1">
      <c r="B13" s="204"/>
      <c r="C13" s="176" t="s">
        <v>28</v>
      </c>
      <c r="D13" s="169">
        <v>2.4979666208899527E-2</v>
      </c>
      <c r="E13" s="169">
        <v>7.120695578738713E-2</v>
      </c>
      <c r="F13" s="169">
        <v>0.11363728305652301</v>
      </c>
      <c r="G13" s="169">
        <v>0.11363728305652301</v>
      </c>
      <c r="H13" s="169">
        <v>6.3623548896447835E-2</v>
      </c>
      <c r="I13" s="169">
        <v>4.4107335373798406E-2</v>
      </c>
    </row>
    <row r="14" spans="1:14" ht="20.25" customHeight="1">
      <c r="B14" s="205" t="s">
        <v>150</v>
      </c>
      <c r="C14" s="177" t="s">
        <v>115</v>
      </c>
      <c r="D14" s="168">
        <v>1.2928361792178048E-4</v>
      </c>
      <c r="E14" s="168">
        <v>2.9959118071957395E-4</v>
      </c>
      <c r="F14" s="168" t="s">
        <v>13</v>
      </c>
      <c r="G14" s="168" t="s">
        <v>13</v>
      </c>
      <c r="H14" s="168" t="s">
        <v>13</v>
      </c>
      <c r="I14" s="168">
        <v>2.9999999999999997E-4</v>
      </c>
    </row>
    <row r="15" spans="1:14" ht="20.25" customHeight="1">
      <c r="B15" s="206"/>
      <c r="C15" s="178" t="s">
        <v>28</v>
      </c>
      <c r="D15" s="170">
        <v>1.2928361792178048E-4</v>
      </c>
      <c r="E15" s="168">
        <v>2.9959118071957395E-4</v>
      </c>
      <c r="F15" s="168" t="s">
        <v>13</v>
      </c>
      <c r="G15" s="168" t="s">
        <v>13</v>
      </c>
      <c r="H15" s="168" t="s">
        <v>13</v>
      </c>
      <c r="I15" s="168">
        <v>2.9999999999999997E-4</v>
      </c>
    </row>
    <row r="16" spans="1:14" ht="20.25" customHeight="1">
      <c r="B16" s="205" t="s">
        <v>118</v>
      </c>
      <c r="C16" s="179" t="s">
        <v>116</v>
      </c>
      <c r="D16" s="171">
        <v>1.7991419396069127E-2</v>
      </c>
      <c r="E16" s="171">
        <v>5.0995603380748961E-2</v>
      </c>
      <c r="F16" s="171">
        <v>9.2625362381977036E-2</v>
      </c>
      <c r="G16" s="171">
        <v>9.2625362381977036E-2</v>
      </c>
      <c r="H16" s="171">
        <v>5.6891607312681058E-2</v>
      </c>
      <c r="I16" s="171">
        <v>4.2661917791981363E-2</v>
      </c>
    </row>
    <row r="17" spans="2:10" ht="20.25" customHeight="1">
      <c r="B17" s="207"/>
      <c r="C17" s="172" t="s">
        <v>18</v>
      </c>
      <c r="D17" s="168">
        <v>-7.2323885794780218E-2</v>
      </c>
      <c r="E17" s="168">
        <v>-9.33380924457589E-2</v>
      </c>
      <c r="F17" s="168">
        <v>-4.4828234535736346E-2</v>
      </c>
      <c r="G17" s="168">
        <v>-4.4828234535736346E-2</v>
      </c>
      <c r="H17" s="168">
        <v>4.9530931787250765E-2</v>
      </c>
      <c r="I17" s="168">
        <v>2.0320664839993841E-2</v>
      </c>
    </row>
    <row r="18" spans="2:10" ht="20.25" customHeight="1">
      <c r="B18" s="208"/>
      <c r="C18" s="173" t="s">
        <v>146</v>
      </c>
      <c r="D18" s="169">
        <v>-5.563367576039846E-2</v>
      </c>
      <c r="E18" s="169">
        <v>-4.710232140768944E-2</v>
      </c>
      <c r="F18" s="169">
        <v>4.3644896377423859E-2</v>
      </c>
      <c r="G18" s="169">
        <v>4.3644896377423859E-2</v>
      </c>
      <c r="H18" s="169">
        <v>0.10924043342100331</v>
      </c>
      <c r="I18" s="169">
        <v>6.3849501164857436E-2</v>
      </c>
    </row>
    <row r="19" spans="2:10" ht="18.75" customHeight="1">
      <c r="C19" s="212" t="s">
        <v>123</v>
      </c>
      <c r="D19" s="212"/>
      <c r="E19" s="212"/>
      <c r="F19" s="212"/>
      <c r="G19" s="212"/>
      <c r="H19" s="212"/>
      <c r="I19" s="212"/>
      <c r="J19" s="117"/>
    </row>
    <row r="20" spans="2:10" ht="10.5" customHeight="1">
      <c r="C20" s="118" t="s">
        <v>105</v>
      </c>
      <c r="D20" s="116"/>
      <c r="E20" s="116"/>
      <c r="F20" s="116"/>
      <c r="G20" s="116"/>
      <c r="H20" s="116"/>
      <c r="I20" s="116"/>
      <c r="J20" s="117"/>
    </row>
    <row r="21" spans="2:10" s="16" customFormat="1" ht="42" customHeight="1">
      <c r="C21" s="213" t="s">
        <v>120</v>
      </c>
      <c r="D21" s="213"/>
      <c r="E21" s="213"/>
      <c r="F21" s="213"/>
      <c r="G21" s="213"/>
      <c r="H21" s="213"/>
      <c r="I21" s="213"/>
      <c r="J21" s="119"/>
    </row>
    <row r="22" spans="2:10" s="16" customFormat="1" ht="13.5" customHeight="1">
      <c r="C22" s="214" t="s">
        <v>121</v>
      </c>
      <c r="D22" s="214"/>
      <c r="E22" s="214"/>
      <c r="F22" s="214"/>
      <c r="G22" s="214"/>
      <c r="H22" s="214"/>
      <c r="I22" s="214"/>
      <c r="J22" s="120"/>
    </row>
    <row r="23" spans="2:10" s="16" customFormat="1" ht="12.75" customHeight="1">
      <c r="C23" s="214" t="s">
        <v>122</v>
      </c>
      <c r="D23" s="214"/>
      <c r="E23" s="214"/>
      <c r="F23" s="214"/>
      <c r="G23" s="214"/>
      <c r="H23" s="214"/>
      <c r="I23" s="214"/>
      <c r="J23" s="120"/>
    </row>
    <row r="24" spans="2:10" ht="15" customHeight="1">
      <c r="C24" s="215"/>
      <c r="D24" s="215"/>
      <c r="E24" s="215"/>
      <c r="F24" s="215"/>
      <c r="G24" s="215"/>
      <c r="H24" s="215"/>
      <c r="I24" s="215"/>
    </row>
    <row r="25" spans="2:10" ht="15" customHeight="1">
      <c r="C25" s="17"/>
      <c r="D25" s="17"/>
      <c r="E25" s="17"/>
      <c r="F25" s="17"/>
      <c r="G25" s="17"/>
      <c r="H25" s="17"/>
      <c r="I25" s="17"/>
    </row>
    <row r="26" spans="2:10" ht="15" customHeight="1"/>
    <row r="27" spans="2:10" ht="121.5" customHeight="1">
      <c r="C27" s="209" t="s">
        <v>50</v>
      </c>
      <c r="D27" s="209"/>
      <c r="E27" s="209"/>
      <c r="F27" s="209"/>
      <c r="G27" s="209"/>
      <c r="H27" s="209"/>
      <c r="I27" s="209"/>
    </row>
    <row r="28" spans="2:10" ht="15" customHeight="1"/>
    <row r="38" ht="15" customHeight="1"/>
  </sheetData>
  <mergeCells count="16">
    <mergeCell ref="B7:B13"/>
    <mergeCell ref="B14:B15"/>
    <mergeCell ref="B16:B18"/>
    <mergeCell ref="C27:I27"/>
    <mergeCell ref="I5:I6"/>
    <mergeCell ref="C19:I19"/>
    <mergeCell ref="C21:I21"/>
    <mergeCell ref="C22:I22"/>
    <mergeCell ref="C24:I24"/>
    <mergeCell ref="D5:D6"/>
    <mergeCell ref="E5:E6"/>
    <mergeCell ref="F5:F6"/>
    <mergeCell ref="G5:G6"/>
    <mergeCell ref="H5:H6"/>
    <mergeCell ref="B5:C6"/>
    <mergeCell ref="C23:I23"/>
  </mergeCells>
  <conditionalFormatting sqref="D7:I12 D16:I18 D14:I14">
    <cfRule type="cellIs" dxfId="6" priority="3" operator="lessThan">
      <formula>0</formula>
    </cfRule>
  </conditionalFormatting>
  <conditionalFormatting sqref="D13:I13">
    <cfRule type="cellIs" dxfId="5" priority="2" operator="lessThan">
      <formula>0</formula>
    </cfRule>
  </conditionalFormatting>
  <conditionalFormatting sqref="E15:I15">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20" t="s">
        <v>23</v>
      </c>
      <c r="C2" s="220"/>
      <c r="D2" s="222" t="s">
        <v>24</v>
      </c>
      <c r="E2" s="188" t="s">
        <v>25</v>
      </c>
    </row>
    <row r="3" spans="2:5" s="1" customFormat="1" ht="15" customHeight="1">
      <c r="B3" s="221"/>
      <c r="C3" s="221"/>
      <c r="D3" s="223"/>
      <c r="E3" s="189"/>
    </row>
    <row r="4" spans="2:5" s="1" customFormat="1" ht="18" customHeight="1">
      <c r="B4" s="224" t="s">
        <v>127</v>
      </c>
      <c r="C4" s="224" t="s">
        <v>127</v>
      </c>
      <c r="D4" s="52">
        <v>2431.35302508</v>
      </c>
      <c r="E4" s="53">
        <v>0.23938114846923869</v>
      </c>
    </row>
    <row r="5" spans="2:5" s="1" customFormat="1">
      <c r="B5" s="18" t="s">
        <v>16</v>
      </c>
      <c r="C5" s="18"/>
      <c r="D5" s="52">
        <v>578.54759686</v>
      </c>
      <c r="E5" s="53">
        <v>5.6961447700877584E-2</v>
      </c>
    </row>
    <row r="6" spans="2:5" s="1" customFormat="1">
      <c r="B6" s="18" t="s">
        <v>73</v>
      </c>
      <c r="C6" s="18"/>
      <c r="D6" s="52">
        <v>416.61481697000005</v>
      </c>
      <c r="E6" s="53">
        <v>4.1018203579177411E-2</v>
      </c>
    </row>
    <row r="7" spans="2:5" s="1" customFormat="1">
      <c r="B7" s="18" t="s">
        <v>128</v>
      </c>
      <c r="C7" s="18"/>
      <c r="D7" s="52">
        <v>925.68148957000005</v>
      </c>
      <c r="E7" s="53">
        <v>9.1138841543872931E-2</v>
      </c>
    </row>
    <row r="8" spans="2:5" s="1" customFormat="1">
      <c r="B8" s="18" t="s">
        <v>74</v>
      </c>
      <c r="C8" s="18"/>
      <c r="D8" s="52">
        <v>577.54054965</v>
      </c>
      <c r="E8" s="53">
        <v>5.6862297920814438E-2</v>
      </c>
    </row>
    <row r="9" spans="2:5" s="1" customFormat="1">
      <c r="B9" s="122" t="s">
        <v>14</v>
      </c>
      <c r="C9" s="122"/>
      <c r="D9" s="54">
        <v>2420.9562849600002</v>
      </c>
      <c r="E9" s="53">
        <v>0.23835752764388371</v>
      </c>
    </row>
    <row r="10" spans="2:5" s="1" customFormat="1">
      <c r="B10" s="4" t="s">
        <v>124</v>
      </c>
      <c r="C10" s="123"/>
      <c r="D10" s="55">
        <v>7350.6937630900002</v>
      </c>
      <c r="E10" s="56">
        <v>0.7237194668578647</v>
      </c>
    </row>
    <row r="11" spans="2:5" s="1" customFormat="1">
      <c r="B11" s="1" t="s">
        <v>115</v>
      </c>
      <c r="D11" s="19">
        <v>2806.1337090300003</v>
      </c>
      <c r="E11" s="121">
        <v>0.27628053314213535</v>
      </c>
    </row>
    <row r="12" spans="2:5" s="1" customFormat="1">
      <c r="B12" s="124" t="s">
        <v>125</v>
      </c>
      <c r="C12" s="125"/>
      <c r="D12" s="126">
        <v>2806.1337090300003</v>
      </c>
      <c r="E12" s="127">
        <v>0.27628053314213535</v>
      </c>
    </row>
    <row r="13" spans="2:5" s="1" customFormat="1">
      <c r="B13" s="4" t="s">
        <v>126</v>
      </c>
      <c r="C13" s="123"/>
      <c r="D13" s="55">
        <v>10156.82747212</v>
      </c>
      <c r="E13" s="77">
        <v>1</v>
      </c>
    </row>
    <row r="14" spans="2:5" s="1" customFormat="1">
      <c r="B14" s="78" t="s">
        <v>78</v>
      </c>
      <c r="C14" s="15"/>
      <c r="D14" s="55"/>
      <c r="E14" s="77"/>
    </row>
    <row r="15" spans="2:5" s="1" customFormat="1">
      <c r="B15" s="78" t="s">
        <v>79</v>
      </c>
      <c r="C15" s="15"/>
      <c r="D15" s="55"/>
      <c r="E15" s="77"/>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25" t="s">
        <v>26</v>
      </c>
      <c r="B3" s="220"/>
      <c r="C3" s="222" t="s">
        <v>27</v>
      </c>
    </row>
    <row r="4" spans="1:7" s="1" customFormat="1" ht="15" customHeight="1">
      <c r="A4" s="221"/>
      <c r="B4" s="221"/>
      <c r="C4" s="223"/>
    </row>
    <row r="5" spans="1:7" s="1" customFormat="1" ht="15" customHeight="1">
      <c r="A5" s="224" t="s">
        <v>88</v>
      </c>
      <c r="B5" s="224"/>
      <c r="C5" s="81">
        <v>7.9884077506311302</v>
      </c>
    </row>
    <row r="6" spans="1:7" s="1" customFormat="1">
      <c r="A6" s="79" t="s">
        <v>16</v>
      </c>
      <c r="B6" s="79"/>
      <c r="C6" s="80">
        <v>12.7844860875568</v>
      </c>
    </row>
    <row r="7" spans="1:7" s="1" customFormat="1" ht="15" customHeight="1">
      <c r="A7" s="226" t="s">
        <v>73</v>
      </c>
      <c r="B7" s="226"/>
      <c r="C7" s="80">
        <v>1.6704059469680601</v>
      </c>
    </row>
    <row r="8" spans="1:7" s="1" customFormat="1">
      <c r="A8" s="79" t="s">
        <v>15</v>
      </c>
      <c r="B8" s="79"/>
      <c r="C8" s="80">
        <v>7.2727239353596902</v>
      </c>
    </row>
    <row r="9" spans="1:7" s="1" customFormat="1" ht="15" customHeight="1">
      <c r="A9" s="226" t="s">
        <v>80</v>
      </c>
      <c r="B9" s="226"/>
      <c r="C9" s="80">
        <v>4.2865723977056502</v>
      </c>
    </row>
    <row r="10" spans="1:7" s="1" customFormat="1">
      <c r="A10" s="124" t="s">
        <v>124</v>
      </c>
      <c r="B10" s="129"/>
      <c r="C10" s="130">
        <v>7.4492575696562264</v>
      </c>
    </row>
    <row r="11" spans="1:7" s="1" customFormat="1">
      <c r="A11" s="1" t="s">
        <v>115</v>
      </c>
      <c r="C11" s="80">
        <v>0.386728717611793</v>
      </c>
    </row>
    <row r="12" spans="1:7" s="1" customFormat="1">
      <c r="A12" s="124" t="s">
        <v>125</v>
      </c>
      <c r="B12" s="131"/>
      <c r="C12" s="130">
        <v>0.386728717611793</v>
      </c>
    </row>
    <row r="13" spans="1:7" s="1" customFormat="1">
      <c r="A13" s="4" t="s">
        <v>126</v>
      </c>
      <c r="B13" s="128"/>
      <c r="C13" s="57">
        <v>4.8873741303852336</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31" t="s">
        <v>29</v>
      </c>
      <c r="B3" s="231"/>
      <c r="C3" s="231"/>
      <c r="D3" s="138"/>
      <c r="E3" s="91"/>
      <c r="F3" s="91"/>
      <c r="G3" s="91"/>
      <c r="H3" s="91"/>
      <c r="I3" s="91"/>
      <c r="J3" s="91"/>
      <c r="K3" s="91"/>
      <c r="L3" s="139"/>
      <c r="M3" s="91"/>
    </row>
    <row r="4" spans="1:13" s="1" customFormat="1" ht="15" customHeight="1">
      <c r="A4" s="231"/>
      <c r="B4" s="231"/>
      <c r="C4" s="231"/>
      <c r="D4" s="229" t="s">
        <v>30</v>
      </c>
      <c r="E4" s="227" t="s">
        <v>31</v>
      </c>
      <c r="F4" s="227" t="s">
        <v>32</v>
      </c>
      <c r="G4" s="227" t="s">
        <v>33</v>
      </c>
      <c r="H4" s="227" t="s">
        <v>34</v>
      </c>
      <c r="I4" s="227" t="s">
        <v>35</v>
      </c>
      <c r="J4" s="227" t="s">
        <v>36</v>
      </c>
      <c r="K4" s="227" t="s">
        <v>103</v>
      </c>
      <c r="L4" s="230" t="s">
        <v>94</v>
      </c>
      <c r="M4" s="227" t="s">
        <v>28</v>
      </c>
    </row>
    <row r="5" spans="1:13" s="1" customFormat="1" ht="15" customHeight="1">
      <c r="A5" s="231"/>
      <c r="B5" s="231"/>
      <c r="C5" s="231"/>
      <c r="D5" s="229"/>
      <c r="E5" s="227"/>
      <c r="F5" s="227"/>
      <c r="G5" s="227"/>
      <c r="H5" s="227"/>
      <c r="I5" s="227"/>
      <c r="J5" s="227"/>
      <c r="K5" s="227"/>
      <c r="L5" s="230"/>
      <c r="M5" s="227"/>
    </row>
    <row r="6" spans="1:13" s="1" customFormat="1" ht="17.25" customHeight="1">
      <c r="A6" s="232" t="s">
        <v>135</v>
      </c>
      <c r="B6" s="228" t="s">
        <v>129</v>
      </c>
      <c r="C6" s="228"/>
      <c r="D6" s="92">
        <v>0.26447169135746634</v>
      </c>
      <c r="E6" s="92">
        <v>0.26674465261936214</v>
      </c>
      <c r="F6" s="92">
        <v>0.20175595192469409</v>
      </c>
      <c r="G6" s="92">
        <v>5.9732716035846491E-2</v>
      </c>
      <c r="H6" s="92">
        <v>3.1003923647624023E-2</v>
      </c>
      <c r="I6" s="92">
        <v>2.1629064314208208E-2</v>
      </c>
      <c r="J6" s="92">
        <v>3.2927023626018207E-3</v>
      </c>
      <c r="K6" s="92">
        <v>9.5626000347008411E-2</v>
      </c>
      <c r="L6" s="92">
        <v>5.5743297391188412E-2</v>
      </c>
      <c r="M6" s="93">
        <v>1</v>
      </c>
    </row>
    <row r="7" spans="1:13" s="1" customFormat="1" ht="17.25">
      <c r="A7" s="232"/>
      <c r="B7" s="228" t="s">
        <v>130</v>
      </c>
      <c r="C7" s="228"/>
      <c r="D7" s="92">
        <v>0.37912933011988315</v>
      </c>
      <c r="E7" s="92">
        <v>0.20571953015786312</v>
      </c>
      <c r="F7" s="92">
        <v>3.2363925356570018E-2</v>
      </c>
      <c r="G7" s="92">
        <v>0.33175978414174684</v>
      </c>
      <c r="H7" s="92">
        <v>2.1876199536029994E-2</v>
      </c>
      <c r="I7" s="92">
        <v>1.1858712329350873E-2</v>
      </c>
      <c r="J7" s="92">
        <v>0</v>
      </c>
      <c r="K7" s="92">
        <v>0</v>
      </c>
      <c r="L7" s="92">
        <v>1.729251835855599E-2</v>
      </c>
      <c r="M7" s="93">
        <v>1</v>
      </c>
    </row>
    <row r="8" spans="1:13" s="1" customFormat="1" ht="17.25">
      <c r="A8" s="232"/>
      <c r="B8" s="228" t="s">
        <v>76</v>
      </c>
      <c r="C8" s="228"/>
      <c r="D8" s="92">
        <v>1</v>
      </c>
      <c r="E8" s="92">
        <v>0</v>
      </c>
      <c r="F8" s="92">
        <v>0</v>
      </c>
      <c r="G8" s="92">
        <v>0</v>
      </c>
      <c r="H8" s="92">
        <v>0</v>
      </c>
      <c r="I8" s="92">
        <v>0</v>
      </c>
      <c r="J8" s="92">
        <v>0</v>
      </c>
      <c r="K8" s="92">
        <v>0</v>
      </c>
      <c r="L8" s="92">
        <v>0</v>
      </c>
      <c r="M8" s="93">
        <v>1</v>
      </c>
    </row>
    <row r="9" spans="1:13" s="1" customFormat="1" ht="17.25">
      <c r="A9" s="232"/>
      <c r="B9" s="228" t="s">
        <v>77</v>
      </c>
      <c r="C9" s="228"/>
      <c r="D9" s="92">
        <v>0.65625879662149378</v>
      </c>
      <c r="E9" s="92">
        <v>0.245145117339888</v>
      </c>
      <c r="F9" s="92">
        <v>8.8862645010014101E-3</v>
      </c>
      <c r="G9" s="92">
        <v>4.9276719026961395E-2</v>
      </c>
      <c r="H9" s="92">
        <v>3.2614189589147011E-2</v>
      </c>
      <c r="I9" s="92">
        <v>3.4943399608245006E-3</v>
      </c>
      <c r="J9" s="92">
        <v>3.7306404836983127E-3</v>
      </c>
      <c r="K9" s="92">
        <v>0</v>
      </c>
      <c r="L9" s="92">
        <v>5.9393247698556761E-4</v>
      </c>
      <c r="M9" s="93">
        <v>0.99999999999999989</v>
      </c>
    </row>
    <row r="10" spans="1:13" s="1" customFormat="1" ht="17.25">
      <c r="A10" s="232"/>
      <c r="B10" s="228" t="s">
        <v>131</v>
      </c>
      <c r="C10" s="228"/>
      <c r="D10" s="92">
        <v>0.80542793809352409</v>
      </c>
      <c r="E10" s="92">
        <v>0.17800854080688017</v>
      </c>
      <c r="F10" s="92">
        <v>0</v>
      </c>
      <c r="G10" s="92">
        <v>1.656352109959592E-2</v>
      </c>
      <c r="H10" s="92">
        <v>0</v>
      </c>
      <c r="I10" s="92">
        <v>0</v>
      </c>
      <c r="J10" s="92">
        <v>0</v>
      </c>
      <c r="K10" s="92">
        <v>0</v>
      </c>
      <c r="L10" s="92">
        <v>0</v>
      </c>
      <c r="M10" s="93">
        <v>1.0000000000000002</v>
      </c>
    </row>
    <row r="11" spans="1:13" s="1" customFormat="1" ht="15" customHeight="1">
      <c r="A11" s="232"/>
      <c r="B11" s="228" t="s">
        <v>132</v>
      </c>
      <c r="C11" s="228"/>
      <c r="D11" s="92">
        <v>0.63090770747032976</v>
      </c>
      <c r="E11" s="92">
        <v>8.8371843555834745E-2</v>
      </c>
      <c r="F11" s="92">
        <v>6.8014169744795933E-2</v>
      </c>
      <c r="G11" s="92">
        <v>3.6214672414644031E-2</v>
      </c>
      <c r="H11" s="92">
        <v>2.741840825147189E-2</v>
      </c>
      <c r="I11" s="92">
        <v>1.9143998752858837E-2</v>
      </c>
      <c r="J11" s="92">
        <v>2.5562270973026879E-2</v>
      </c>
      <c r="K11" s="92">
        <v>3.0787452364606201E-3</v>
      </c>
      <c r="L11" s="92">
        <v>0.10128818360057729</v>
      </c>
      <c r="M11" s="92">
        <v>1</v>
      </c>
    </row>
    <row r="12" spans="1:13" s="1" customFormat="1" ht="17.25">
      <c r="A12" s="233"/>
      <c r="B12" s="134" t="s">
        <v>28</v>
      </c>
      <c r="C12" s="135"/>
      <c r="D12" s="136">
        <v>0.52771034214726609</v>
      </c>
      <c r="E12" s="136">
        <v>0.17838408428931651</v>
      </c>
      <c r="F12" s="136">
        <v>9.2800655221861122E-2</v>
      </c>
      <c r="G12" s="136">
        <v>6.5303351178952196E-2</v>
      </c>
      <c r="H12" s="136">
        <v>2.5114231601779724E-2</v>
      </c>
      <c r="I12" s="136">
        <v>1.4832634021222934E-2</v>
      </c>
      <c r="J12" s="136">
        <v>9.9778673447509236E-3</v>
      </c>
      <c r="K12" s="136">
        <v>3.2643731405990563E-2</v>
      </c>
      <c r="L12" s="136">
        <v>5.3233102788859711E-2</v>
      </c>
      <c r="M12" s="136">
        <v>0.99999999999999978</v>
      </c>
    </row>
    <row r="13" spans="1:13" s="1" customFormat="1" ht="17.25">
      <c r="A13" s="234" t="s">
        <v>136</v>
      </c>
      <c r="B13" s="133" t="s">
        <v>133</v>
      </c>
      <c r="C13" s="132"/>
      <c r="D13" s="92">
        <v>1</v>
      </c>
      <c r="E13" s="92">
        <v>0</v>
      </c>
      <c r="F13" s="92">
        <v>0</v>
      </c>
      <c r="G13" s="92">
        <v>0</v>
      </c>
      <c r="H13" s="92">
        <v>0</v>
      </c>
      <c r="I13" s="92">
        <v>0</v>
      </c>
      <c r="J13" s="92">
        <v>0</v>
      </c>
      <c r="K13" s="92">
        <v>0</v>
      </c>
      <c r="L13" s="92">
        <v>0</v>
      </c>
      <c r="M13" s="93">
        <v>1</v>
      </c>
    </row>
    <row r="14" spans="1:13" s="1" customFormat="1" ht="17.25">
      <c r="A14" s="235"/>
      <c r="B14" s="134" t="s">
        <v>28</v>
      </c>
      <c r="C14" s="135"/>
      <c r="D14" s="136">
        <v>1</v>
      </c>
      <c r="E14" s="136">
        <v>0</v>
      </c>
      <c r="F14" s="136">
        <v>0</v>
      </c>
      <c r="G14" s="136">
        <v>0</v>
      </c>
      <c r="H14" s="136">
        <v>0</v>
      </c>
      <c r="I14" s="136">
        <v>0</v>
      </c>
      <c r="J14" s="136">
        <v>0</v>
      </c>
      <c r="K14" s="136">
        <v>0</v>
      </c>
      <c r="L14" s="136">
        <v>0</v>
      </c>
      <c r="M14" s="136">
        <v>1</v>
      </c>
    </row>
    <row r="15" spans="1:13" s="1" customFormat="1" ht="17.25">
      <c r="A15" s="137" t="s">
        <v>137</v>
      </c>
      <c r="B15" s="89" t="s">
        <v>134</v>
      </c>
      <c r="C15" s="132"/>
      <c r="D15" s="94">
        <v>0.65819478061633629</v>
      </c>
      <c r="E15" s="94">
        <v>0.12910003437779258</v>
      </c>
      <c r="F15" s="94">
        <v>6.7161640721225865E-2</v>
      </c>
      <c r="G15" s="94">
        <v>4.7261306499263203E-2</v>
      </c>
      <c r="H15" s="94">
        <v>1.8175658305384965E-2</v>
      </c>
      <c r="I15" s="94">
        <v>1.0734665985937293E-2</v>
      </c>
      <c r="J15" s="94">
        <v>7.2211768351216387E-3</v>
      </c>
      <c r="K15" s="94">
        <v>2.3624903889394831E-2</v>
      </c>
      <c r="L15" s="94">
        <v>3.8525832769543467E-2</v>
      </c>
      <c r="M15" s="95">
        <v>1.0000000000000002</v>
      </c>
    </row>
    <row r="16" spans="1:13" s="1" customFormat="1">
      <c r="I16" s="42"/>
    </row>
  </sheetData>
  <mergeCells count="19">
    <mergeCell ref="B11:C11"/>
    <mergeCell ref="B8:C8"/>
    <mergeCell ref="B10:C10"/>
    <mergeCell ref="A6:A12"/>
    <mergeCell ref="A13:A14"/>
    <mergeCell ref="B7:C7"/>
    <mergeCell ref="B9:C9"/>
    <mergeCell ref="M4:M5"/>
    <mergeCell ref="B6:C6"/>
    <mergeCell ref="D4:D5"/>
    <mergeCell ref="E4:E5"/>
    <mergeCell ref="F4:F5"/>
    <mergeCell ref="G4:G5"/>
    <mergeCell ref="H4:H5"/>
    <mergeCell ref="I4:I5"/>
    <mergeCell ref="J4:J5"/>
    <mergeCell ref="L4:L5"/>
    <mergeCell ref="A3:C5"/>
    <mergeCell ref="K4:K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zoomScale="85" zoomScaleNormal="85" workbookViewId="0">
      <selection activeCell="B5" sqref="B5:H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40" t="s">
        <v>139</v>
      </c>
      <c r="B2" s="236" t="s">
        <v>117</v>
      </c>
      <c r="C2" s="237"/>
      <c r="D2" s="237"/>
      <c r="E2" s="237"/>
      <c r="F2" s="238"/>
      <c r="G2" s="140" t="s">
        <v>138</v>
      </c>
      <c r="H2" s="239" t="s">
        <v>37</v>
      </c>
    </row>
    <row r="3" spans="1:10" s="1" customFormat="1" ht="15" customHeight="1">
      <c r="A3" s="240"/>
      <c r="B3" s="239" t="s">
        <v>88</v>
      </c>
      <c r="C3" s="180" t="s">
        <v>16</v>
      </c>
      <c r="D3" s="180" t="s">
        <v>73</v>
      </c>
      <c r="E3" s="180" t="s">
        <v>15</v>
      </c>
      <c r="F3" s="180" t="s">
        <v>80</v>
      </c>
      <c r="G3" s="245" t="s">
        <v>115</v>
      </c>
      <c r="H3" s="239"/>
      <c r="I3" s="180" t="s">
        <v>80</v>
      </c>
      <c r="J3" s="180" t="s">
        <v>37</v>
      </c>
    </row>
    <row r="4" spans="1:10" ht="30" customHeight="1">
      <c r="A4" s="241"/>
      <c r="B4" s="243"/>
      <c r="C4" s="244"/>
      <c r="D4" s="244"/>
      <c r="E4" s="244"/>
      <c r="F4" s="244"/>
      <c r="G4" s="246"/>
      <c r="H4" s="239"/>
      <c r="I4" s="244"/>
      <c r="J4" s="244"/>
    </row>
    <row r="5" spans="1:10" ht="15" customHeight="1">
      <c r="A5" s="90" t="s">
        <v>38</v>
      </c>
      <c r="B5" s="99">
        <v>9.8124131530778091E-2</v>
      </c>
      <c r="C5" s="99">
        <v>3.1559814249849667E-2</v>
      </c>
      <c r="D5" s="99">
        <v>5.4206972990777473E-2</v>
      </c>
      <c r="E5" s="99">
        <v>6.5450439339271411E-4</v>
      </c>
      <c r="F5" s="99">
        <v>0</v>
      </c>
      <c r="G5" s="99">
        <v>0.36273281753159098</v>
      </c>
      <c r="H5" s="99">
        <v>0.54727824069638897</v>
      </c>
      <c r="I5" s="96" t="e">
        <f t="shared" ref="I5" si="0">#REF!</f>
        <v>#REF!</v>
      </c>
      <c r="J5" s="96" t="e">
        <f t="shared" ref="J5" si="1">#REF!</f>
        <v>#REF!</v>
      </c>
    </row>
    <row r="6" spans="1:10" s="1" customFormat="1" ht="15.75">
      <c r="A6" s="90" t="s">
        <v>81</v>
      </c>
      <c r="B6" s="99">
        <v>5.543689769807119E-2</v>
      </c>
      <c r="C6" s="99">
        <v>3.4358012056186119E-2</v>
      </c>
      <c r="D6" s="99">
        <v>0</v>
      </c>
      <c r="E6" s="99">
        <v>7.0470404835093238E-3</v>
      </c>
      <c r="F6" s="99">
        <v>0</v>
      </c>
      <c r="G6" s="99">
        <v>0</v>
      </c>
      <c r="H6" s="99">
        <v>9.6841950237766622E-2</v>
      </c>
      <c r="I6" s="96" t="e">
        <f t="shared" ref="I6" si="2">SUM(#REF!)</f>
        <v>#REF!</v>
      </c>
      <c r="J6" s="96" t="e">
        <f t="shared" ref="J6" si="3">SUM(#REF!)</f>
        <v>#REF!</v>
      </c>
    </row>
    <row r="7" spans="1:10" ht="15.75">
      <c r="A7" s="90" t="s">
        <v>82</v>
      </c>
      <c r="B7" s="99">
        <v>0.12694036944516446</v>
      </c>
      <c r="C7" s="99">
        <v>2.418315207933707E-3</v>
      </c>
      <c r="D7" s="99">
        <v>0</v>
      </c>
      <c r="E7" s="99">
        <v>4.4368519453296625E-2</v>
      </c>
      <c r="F7" s="99">
        <v>0</v>
      </c>
      <c r="G7" s="99">
        <v>0</v>
      </c>
      <c r="H7" s="99">
        <v>0.17372720410639481</v>
      </c>
      <c r="I7" s="96" t="e">
        <f t="shared" ref="I7" si="4">SUM(#REF!)</f>
        <v>#REF!</v>
      </c>
      <c r="J7" s="96" t="e">
        <f t="shared" ref="J7" si="5">SUM(#REF!)</f>
        <v>#REF!</v>
      </c>
    </row>
    <row r="8" spans="1:10" ht="15" customHeight="1">
      <c r="A8" s="90" t="s">
        <v>83</v>
      </c>
      <c r="B8" s="99">
        <v>3.214185761759069E-2</v>
      </c>
      <c r="C8" s="99">
        <v>6.4418616582978755E-3</v>
      </c>
      <c r="D8" s="99">
        <v>0</v>
      </c>
      <c r="E8" s="99">
        <v>6.3850580858502121E-2</v>
      </c>
      <c r="F8" s="99">
        <v>0</v>
      </c>
      <c r="G8" s="99">
        <v>0</v>
      </c>
      <c r="H8" s="99">
        <v>0.10243430013439069</v>
      </c>
      <c r="I8" s="96" t="e">
        <f t="shared" ref="I8" si="6">SUM(#REF!)</f>
        <v>#REF!</v>
      </c>
      <c r="J8" s="96" t="e">
        <f t="shared" ref="J8" si="7">SUM(#REF!)</f>
        <v>#REF!</v>
      </c>
    </row>
    <row r="9" spans="1:10" ht="15.75">
      <c r="A9" s="90" t="s">
        <v>84</v>
      </c>
      <c r="B9" s="99">
        <v>3.2391377145408665E-4</v>
      </c>
      <c r="C9" s="99">
        <v>0</v>
      </c>
      <c r="D9" s="99">
        <v>0</v>
      </c>
      <c r="E9" s="99">
        <v>1.358826432713831E-3</v>
      </c>
      <c r="F9" s="99">
        <v>3.6563041792705003E-2</v>
      </c>
      <c r="G9" s="99">
        <v>0</v>
      </c>
      <c r="H9" s="99">
        <v>3.8245781996872924E-2</v>
      </c>
      <c r="I9" s="96" t="e">
        <f>SUM(#REF!)</f>
        <v>#REF!</v>
      </c>
      <c r="J9" s="96" t="e">
        <f t="shared" ref="J9" si="8">SUM(#REF!)</f>
        <v>#REF!</v>
      </c>
    </row>
    <row r="10" spans="1:10" ht="15.75">
      <c r="A10" s="90" t="s">
        <v>85</v>
      </c>
      <c r="B10" s="99">
        <v>0</v>
      </c>
      <c r="C10" s="99">
        <v>0</v>
      </c>
      <c r="D10" s="99">
        <v>0</v>
      </c>
      <c r="E10" s="99">
        <v>0</v>
      </c>
      <c r="F10" s="99">
        <v>2.6977757878141311E-2</v>
      </c>
      <c r="G10" s="99">
        <v>0</v>
      </c>
      <c r="H10" s="99">
        <v>2.6977757878141311E-2</v>
      </c>
      <c r="I10" s="96" t="e">
        <f t="shared" ref="I10" si="9">SUM(#REF!)</f>
        <v>#REF!</v>
      </c>
      <c r="J10" s="96" t="e">
        <f t="shared" ref="J10" si="10">SUM(#REF!)</f>
        <v>#REF!</v>
      </c>
    </row>
    <row r="11" spans="1:10" ht="15.75">
      <c r="A11" s="90" t="s">
        <v>86</v>
      </c>
      <c r="B11" s="99">
        <v>0</v>
      </c>
      <c r="C11" s="99">
        <v>0</v>
      </c>
      <c r="D11" s="99">
        <v>0</v>
      </c>
      <c r="E11" s="99">
        <v>0</v>
      </c>
      <c r="F11" s="99">
        <v>8.524813421259549E-3</v>
      </c>
      <c r="G11" s="99">
        <v>0</v>
      </c>
      <c r="H11" s="99">
        <v>8.524813421259549E-3</v>
      </c>
      <c r="I11" s="96" t="e">
        <f t="shared" ref="I11" si="11">SUM(#REF!)</f>
        <v>#REF!</v>
      </c>
      <c r="J11" s="96" t="e">
        <f t="shared" ref="J11" si="12">SUM(#REF!)</f>
        <v>#REF!</v>
      </c>
    </row>
    <row r="12" spans="1:10" ht="18">
      <c r="A12" s="97" t="s">
        <v>95</v>
      </c>
      <c r="B12" s="100">
        <v>1.3287852671649435E-3</v>
      </c>
      <c r="C12" s="100">
        <v>9.6429586911351822E-6</v>
      </c>
      <c r="D12" s="100">
        <v>-3.5204096172593671E-4</v>
      </c>
      <c r="E12" s="100">
        <v>2.3248405055868939E-3</v>
      </c>
      <c r="F12" s="100">
        <v>2.5918541377779451E-3</v>
      </c>
      <c r="G12" s="100">
        <v>1.0258346872662045E-5</v>
      </c>
      <c r="H12" s="100">
        <v>5.9133402543676428E-3</v>
      </c>
      <c r="I12" s="97" t="e">
        <f t="shared" ref="I12" si="13">#REF!</f>
        <v>#REF!</v>
      </c>
      <c r="J12" s="97" t="e">
        <f t="shared" ref="J12" si="14">#REF!</f>
        <v>#REF!</v>
      </c>
    </row>
    <row r="13" spans="1:10" ht="15.75">
      <c r="A13" s="98" t="s">
        <v>28</v>
      </c>
      <c r="B13" s="101">
        <v>0.3142959553302232</v>
      </c>
      <c r="C13" s="101">
        <v>7.4787646130958507E-2</v>
      </c>
      <c r="D13" s="101">
        <v>5.3854932029051533E-2</v>
      </c>
      <c r="E13" s="101">
        <v>0.1196043121270015</v>
      </c>
      <c r="F13" s="101">
        <v>7.4657467229883812E-2</v>
      </c>
      <c r="G13" s="101">
        <v>0.36274307587846366</v>
      </c>
      <c r="H13" s="101">
        <v>0.99994338872558231</v>
      </c>
      <c r="I13" s="98" t="e">
        <f t="shared" ref="I13" si="15">#REF!</f>
        <v>#REF!</v>
      </c>
      <c r="J13" s="98" t="e">
        <f t="shared" ref="J13" si="16">#REF!</f>
        <v>#REF!</v>
      </c>
    </row>
    <row r="14" spans="1:10">
      <c r="A14" s="242" t="s">
        <v>87</v>
      </c>
      <c r="B14" s="242"/>
      <c r="C14" s="242"/>
      <c r="D14" s="242"/>
      <c r="E14" s="242"/>
      <c r="F14" s="242"/>
      <c r="G14" s="242"/>
      <c r="H14" s="242"/>
      <c r="I14" s="242"/>
    </row>
    <row r="15" spans="1:10">
      <c r="A15" s="242"/>
      <c r="B15" s="242"/>
      <c r="C15" s="242"/>
      <c r="D15" s="242"/>
      <c r="E15" s="242"/>
      <c r="F15" s="242"/>
      <c r="G15" s="242"/>
      <c r="H15" s="242"/>
      <c r="I15" s="242"/>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J3:J4"/>
    <mergeCell ref="D3:D4"/>
    <mergeCell ref="E3:E4"/>
    <mergeCell ref="F3:F4"/>
    <mergeCell ref="G3:G4"/>
    <mergeCell ref="B2:F2"/>
    <mergeCell ref="H2:H4"/>
    <mergeCell ref="A2:A4"/>
    <mergeCell ref="A14:I15"/>
    <mergeCell ref="B3:B4"/>
    <mergeCell ref="C3:C4"/>
    <mergeCell ref="I3:I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zoomScaleSheetLayoutView="70" workbookViewId="0">
      <selection activeCell="D13" sqref="D1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27" t="s">
        <v>39</v>
      </c>
      <c r="B3" s="247" t="s">
        <v>117</v>
      </c>
      <c r="C3" s="248"/>
      <c r="D3" s="248"/>
      <c r="E3" s="248"/>
      <c r="F3" s="248"/>
      <c r="G3" s="249"/>
      <c r="H3" s="141" t="s">
        <v>138</v>
      </c>
      <c r="I3" s="227" t="s">
        <v>28</v>
      </c>
    </row>
    <row r="4" spans="1:9" ht="15" customHeight="1">
      <c r="A4" s="227"/>
      <c r="B4" s="227" t="s">
        <v>97</v>
      </c>
      <c r="C4" s="227" t="s">
        <v>52</v>
      </c>
      <c r="D4" s="227" t="s">
        <v>73</v>
      </c>
      <c r="E4" s="227" t="s">
        <v>15</v>
      </c>
      <c r="F4" s="227" t="s">
        <v>74</v>
      </c>
      <c r="G4" s="227" t="s">
        <v>14</v>
      </c>
      <c r="H4" s="251" t="s">
        <v>115</v>
      </c>
      <c r="I4" s="227"/>
    </row>
    <row r="5" spans="1:9" ht="46.5" customHeight="1">
      <c r="A5" s="250"/>
      <c r="B5" s="250"/>
      <c r="C5" s="250"/>
      <c r="D5" s="250"/>
      <c r="E5" s="250"/>
      <c r="F5" s="250"/>
      <c r="G5" s="250"/>
      <c r="H5" s="252"/>
      <c r="I5" s="250"/>
    </row>
    <row r="6" spans="1:9" ht="15" customHeight="1">
      <c r="A6" s="82" t="s">
        <v>40</v>
      </c>
      <c r="B6" s="145">
        <v>95.745234022062689</v>
      </c>
      <c r="C6" s="146">
        <v>16.016027331946329</v>
      </c>
      <c r="D6" s="146">
        <v>0</v>
      </c>
      <c r="E6" s="146">
        <v>24.222184121351255</v>
      </c>
      <c r="F6" s="146">
        <v>9.2602351031870693</v>
      </c>
      <c r="G6" s="147">
        <v>59.469328715209286</v>
      </c>
      <c r="H6" s="148">
        <v>0</v>
      </c>
      <c r="I6" s="142">
        <v>204.71300929375661</v>
      </c>
    </row>
    <row r="7" spans="1:9" ht="15" customHeight="1">
      <c r="A7" s="82" t="s">
        <v>89</v>
      </c>
      <c r="B7" s="145">
        <v>0</v>
      </c>
      <c r="C7" s="146">
        <v>0</v>
      </c>
      <c r="D7" s="146">
        <v>0</v>
      </c>
      <c r="E7" s="146">
        <v>0</v>
      </c>
      <c r="F7" s="146">
        <v>9.9082873625540238</v>
      </c>
      <c r="G7" s="147">
        <v>3.1124122159724186</v>
      </c>
      <c r="H7" s="148">
        <v>0</v>
      </c>
      <c r="I7" s="142">
        <v>13.020699578526443</v>
      </c>
    </row>
    <row r="8" spans="1:9" ht="15" customHeight="1">
      <c r="A8" s="82" t="s">
        <v>41</v>
      </c>
      <c r="B8" s="145">
        <v>53.003193489716864</v>
      </c>
      <c r="C8" s="146">
        <v>6.8605230837157656</v>
      </c>
      <c r="D8" s="146">
        <v>0</v>
      </c>
      <c r="E8" s="146">
        <v>11.886300406885184</v>
      </c>
      <c r="F8" s="146">
        <v>0.9458534522289419</v>
      </c>
      <c r="G8" s="147">
        <v>45.034427466735103</v>
      </c>
      <c r="H8" s="148">
        <v>0</v>
      </c>
      <c r="I8" s="142">
        <v>117.73029789928185</v>
      </c>
    </row>
    <row r="9" spans="1:9" ht="15" customHeight="1">
      <c r="A9" s="82" t="s">
        <v>42</v>
      </c>
      <c r="B9" s="145">
        <v>34.568775253985514</v>
      </c>
      <c r="C9" s="146">
        <v>0</v>
      </c>
      <c r="D9" s="146">
        <v>0</v>
      </c>
      <c r="E9" s="146">
        <v>4.6781817114558297</v>
      </c>
      <c r="F9" s="146">
        <v>0</v>
      </c>
      <c r="G9" s="147">
        <v>5.7396249568398545</v>
      </c>
      <c r="H9" s="148">
        <v>0</v>
      </c>
      <c r="I9" s="142">
        <v>44.986581922281196</v>
      </c>
    </row>
    <row r="10" spans="1:9" ht="15" customHeight="1">
      <c r="A10" s="82" t="s">
        <v>90</v>
      </c>
      <c r="B10" s="145">
        <v>0</v>
      </c>
      <c r="C10" s="146">
        <v>0</v>
      </c>
      <c r="D10" s="146">
        <v>0</v>
      </c>
      <c r="E10" s="146">
        <v>0.41648358712748734</v>
      </c>
      <c r="F10" s="146">
        <v>8.5697430619198744</v>
      </c>
      <c r="G10" s="147">
        <v>16.5650308532393</v>
      </c>
      <c r="H10" s="148">
        <v>0</v>
      </c>
      <c r="I10" s="142">
        <v>25.55125750228666</v>
      </c>
    </row>
    <row r="11" spans="1:9" ht="15" customHeight="1">
      <c r="A11" s="82" t="s">
        <v>43</v>
      </c>
      <c r="B11" s="145">
        <v>88.639878549364141</v>
      </c>
      <c r="C11" s="146">
        <v>12.65704285138499</v>
      </c>
      <c r="D11" s="146">
        <v>0</v>
      </c>
      <c r="E11" s="146">
        <v>40.619412765505096</v>
      </c>
      <c r="F11" s="146">
        <v>16.851933230546074</v>
      </c>
      <c r="G11" s="147">
        <v>68.090356975131158</v>
      </c>
      <c r="H11" s="148">
        <v>0</v>
      </c>
      <c r="I11" s="142">
        <v>226.85862437193146</v>
      </c>
    </row>
    <row r="12" spans="1:9" ht="15" customHeight="1">
      <c r="A12" s="82" t="s">
        <v>65</v>
      </c>
      <c r="B12" s="145">
        <v>57.53118074886136</v>
      </c>
      <c r="C12" s="146">
        <v>0</v>
      </c>
      <c r="D12" s="146">
        <v>0</v>
      </c>
      <c r="E12" s="146">
        <v>3.1961545711285808</v>
      </c>
      <c r="F12" s="146">
        <v>0.26022558918899497</v>
      </c>
      <c r="G12" s="147">
        <v>43.716167369229083</v>
      </c>
      <c r="H12" s="148">
        <v>0</v>
      </c>
      <c r="I12" s="142">
        <v>104.70372827840802</v>
      </c>
    </row>
    <row r="13" spans="1:9" ht="15" customHeight="1">
      <c r="A13" s="82" t="s">
        <v>60</v>
      </c>
      <c r="B13" s="145">
        <v>22.158538899376158</v>
      </c>
      <c r="C13" s="146">
        <v>1.7545179004175731</v>
      </c>
      <c r="D13" s="146">
        <v>0</v>
      </c>
      <c r="E13" s="146">
        <v>1.7895158089748626</v>
      </c>
      <c r="F13" s="146">
        <v>0</v>
      </c>
      <c r="G13" s="147">
        <v>16.568030851622208</v>
      </c>
      <c r="H13" s="148">
        <v>0</v>
      </c>
      <c r="I13" s="142">
        <v>42.270603460390802</v>
      </c>
    </row>
    <row r="14" spans="1:9" ht="15" customHeight="1">
      <c r="A14" s="82" t="s">
        <v>53</v>
      </c>
      <c r="B14" s="145">
        <v>86.635145679869751</v>
      </c>
      <c r="C14" s="146">
        <v>13.308753374161482</v>
      </c>
      <c r="D14" s="146">
        <v>0</v>
      </c>
      <c r="E14" s="146">
        <v>16.52213106641355</v>
      </c>
      <c r="F14" s="146">
        <v>3.6009196535864803</v>
      </c>
      <c r="G14" s="147">
        <v>15.771709714327178</v>
      </c>
      <c r="H14" s="148">
        <v>0</v>
      </c>
      <c r="I14" s="142">
        <v>135.83865948835845</v>
      </c>
    </row>
    <row r="15" spans="1:9" ht="15" customHeight="1">
      <c r="A15" s="82" t="s">
        <v>56</v>
      </c>
      <c r="B15" s="145">
        <v>497.97761479290546</v>
      </c>
      <c r="C15" s="146">
        <v>219.34580146707617</v>
      </c>
      <c r="D15" s="146">
        <v>416.61481697000005</v>
      </c>
      <c r="E15" s="146">
        <v>526.94310674741087</v>
      </c>
      <c r="F15" s="146">
        <v>269.58889016711362</v>
      </c>
      <c r="G15" s="147">
        <v>1436.8465311139794</v>
      </c>
      <c r="H15" s="148">
        <v>2806.1337090300003</v>
      </c>
      <c r="I15" s="142">
        <v>6173.450470288486</v>
      </c>
    </row>
    <row r="16" spans="1:9" ht="15" customHeight="1">
      <c r="A16" s="82" t="s">
        <v>44</v>
      </c>
      <c r="B16" s="145">
        <v>165.77094669622849</v>
      </c>
      <c r="C16" s="146">
        <v>53.161826389152949</v>
      </c>
      <c r="D16" s="146">
        <v>0</v>
      </c>
      <c r="E16" s="146">
        <v>53.551316301786798</v>
      </c>
      <c r="F16" s="146">
        <v>10.345003559885413</v>
      </c>
      <c r="G16" s="147">
        <v>65.772724179618251</v>
      </c>
      <c r="H16" s="148">
        <v>0</v>
      </c>
      <c r="I16" s="142">
        <v>348.6018171266719</v>
      </c>
    </row>
    <row r="17" spans="1:9" ht="15" customHeight="1">
      <c r="A17" s="82" t="s">
        <v>45</v>
      </c>
      <c r="B17" s="145">
        <v>43.089558545062452</v>
      </c>
      <c r="C17" s="146">
        <v>0</v>
      </c>
      <c r="D17" s="146">
        <v>0</v>
      </c>
      <c r="E17" s="146">
        <v>53.433435155816767</v>
      </c>
      <c r="F17" s="146">
        <v>27.886306008361181</v>
      </c>
      <c r="G17" s="147">
        <v>36.25690723181755</v>
      </c>
      <c r="H17" s="148">
        <v>0</v>
      </c>
      <c r="I17" s="142">
        <v>160.66620694105796</v>
      </c>
    </row>
    <row r="18" spans="1:9" s="22" customFormat="1" ht="15" customHeight="1">
      <c r="A18" s="82" t="s">
        <v>61</v>
      </c>
      <c r="B18" s="145">
        <v>0</v>
      </c>
      <c r="C18" s="146">
        <v>0</v>
      </c>
      <c r="D18" s="146">
        <v>0</v>
      </c>
      <c r="E18" s="146">
        <v>3.8067308579256758</v>
      </c>
      <c r="F18" s="146">
        <v>2.9496021725091479</v>
      </c>
      <c r="G18" s="147">
        <v>29.758433890795217</v>
      </c>
      <c r="H18" s="148">
        <v>0</v>
      </c>
      <c r="I18" s="142">
        <v>36.514766921230041</v>
      </c>
    </row>
    <row r="19" spans="1:9" ht="15" customHeight="1">
      <c r="A19" s="82" t="s">
        <v>62</v>
      </c>
      <c r="B19" s="145">
        <v>12.185080342894445</v>
      </c>
      <c r="C19" s="146">
        <v>0</v>
      </c>
      <c r="D19" s="146">
        <v>0</v>
      </c>
      <c r="E19" s="146">
        <v>7.8176727531745849</v>
      </c>
      <c r="F19" s="146">
        <v>4.4222573941515648</v>
      </c>
      <c r="G19" s="147">
        <v>28.733868571760532</v>
      </c>
      <c r="H19" s="148">
        <v>0</v>
      </c>
      <c r="I19" s="142">
        <v>53.158879061981125</v>
      </c>
    </row>
    <row r="20" spans="1:9" ht="15" customHeight="1">
      <c r="A20" s="83" t="s">
        <v>46</v>
      </c>
      <c r="B20" s="145">
        <v>119.127870668201</v>
      </c>
      <c r="C20" s="146">
        <v>36.524658619935785</v>
      </c>
      <c r="D20" s="146">
        <v>0</v>
      </c>
      <c r="E20" s="146">
        <v>8.7524712242984144</v>
      </c>
      <c r="F20" s="146">
        <v>13.53914109386934</v>
      </c>
      <c r="G20" s="147">
        <v>13.335226888354841</v>
      </c>
      <c r="H20" s="148">
        <v>0</v>
      </c>
      <c r="I20" s="142">
        <v>191.27936849465937</v>
      </c>
    </row>
    <row r="21" spans="1:9" s="22" customFormat="1" ht="15" customHeight="1">
      <c r="A21" s="82" t="s">
        <v>47</v>
      </c>
      <c r="B21" s="145">
        <v>507.33169774811182</v>
      </c>
      <c r="C21" s="146">
        <v>18.724182148154398</v>
      </c>
      <c r="D21" s="146">
        <v>0</v>
      </c>
      <c r="E21" s="146">
        <v>27.278946734211168</v>
      </c>
      <c r="F21" s="146">
        <v>2.2271545018644816</v>
      </c>
      <c r="G21" s="147">
        <v>164.5868005676038</v>
      </c>
      <c r="H21" s="148">
        <v>0</v>
      </c>
      <c r="I21" s="142">
        <v>720.14878169994563</v>
      </c>
    </row>
    <row r="22" spans="1:9" s="22" customFormat="1" ht="15" customHeight="1">
      <c r="A22" s="82" t="s">
        <v>91</v>
      </c>
      <c r="B22" s="145">
        <v>3.4674514942776971</v>
      </c>
      <c r="C22" s="146">
        <v>0</v>
      </c>
      <c r="D22" s="146">
        <v>0</v>
      </c>
      <c r="E22" s="146">
        <v>12.063332252525022</v>
      </c>
      <c r="F22" s="146">
        <v>26.871285387810886</v>
      </c>
      <c r="G22" s="147">
        <v>2.3070900352082733</v>
      </c>
      <c r="H22" s="148">
        <v>0</v>
      </c>
      <c r="I22" s="142">
        <v>44.709159169821881</v>
      </c>
    </row>
    <row r="23" spans="1:9" s="22" customFormat="1" ht="15" customHeight="1">
      <c r="A23" s="84" t="s">
        <v>63</v>
      </c>
      <c r="B23" s="145">
        <v>9.9622578303908416</v>
      </c>
      <c r="C23" s="146">
        <v>0</v>
      </c>
      <c r="D23" s="146">
        <v>0</v>
      </c>
      <c r="E23" s="146">
        <v>6.558116347875206</v>
      </c>
      <c r="F23" s="146">
        <v>16.787137685059655</v>
      </c>
      <c r="G23" s="147">
        <v>5.8084329132904724</v>
      </c>
      <c r="H23" s="148">
        <v>0</v>
      </c>
      <c r="I23" s="142">
        <v>39.115944776616175</v>
      </c>
    </row>
    <row r="24" spans="1:9" s="22" customFormat="1" ht="15" customHeight="1">
      <c r="A24" s="82" t="s">
        <v>48</v>
      </c>
      <c r="B24" s="145">
        <v>131.26382555313421</v>
      </c>
      <c r="C24" s="146">
        <v>191.9373449403721</v>
      </c>
      <c r="D24" s="146">
        <v>0</v>
      </c>
      <c r="E24" s="146">
        <v>74.082502783679018</v>
      </c>
      <c r="F24" s="146">
        <v>23.313344950998623</v>
      </c>
      <c r="G24" s="147">
        <v>95.827713038276187</v>
      </c>
      <c r="H24" s="148">
        <v>0</v>
      </c>
      <c r="I24" s="142">
        <v>516.42473126646018</v>
      </c>
    </row>
    <row r="25" spans="1:9" ht="15" customHeight="1">
      <c r="A25" s="82" t="s">
        <v>64</v>
      </c>
      <c r="B25" s="145">
        <v>7.9520945529785552</v>
      </c>
      <c r="C25" s="146">
        <v>0</v>
      </c>
      <c r="D25" s="146">
        <v>0</v>
      </c>
      <c r="E25" s="146">
        <v>3.0941516653706436</v>
      </c>
      <c r="F25" s="146">
        <v>3.3773330767462487E-2</v>
      </c>
      <c r="G25" s="147">
        <v>70.710013276006308</v>
      </c>
      <c r="H25" s="148">
        <v>0</v>
      </c>
      <c r="I25" s="142">
        <v>81.790032825122964</v>
      </c>
    </row>
    <row r="26" spans="1:9" ht="15" customHeight="1">
      <c r="A26" s="82" t="s">
        <v>92</v>
      </c>
      <c r="B26" s="145">
        <v>0</v>
      </c>
      <c r="C26" s="146">
        <v>0</v>
      </c>
      <c r="D26" s="146">
        <v>0</v>
      </c>
      <c r="E26" s="146">
        <v>0</v>
      </c>
      <c r="F26" s="146">
        <v>20.110383370283301</v>
      </c>
      <c r="G26" s="147">
        <v>0</v>
      </c>
      <c r="H26" s="148">
        <v>0</v>
      </c>
      <c r="I26" s="142">
        <v>20.110383370283301</v>
      </c>
    </row>
    <row r="27" spans="1:9" ht="15" customHeight="1">
      <c r="A27" s="85" t="s">
        <v>96</v>
      </c>
      <c r="B27" s="149">
        <v>494.94268021257881</v>
      </c>
      <c r="C27" s="143">
        <v>8.2569187536824984</v>
      </c>
      <c r="D27" s="143">
        <v>0</v>
      </c>
      <c r="E27" s="143">
        <v>44.969342707083911</v>
      </c>
      <c r="F27" s="143">
        <v>110.06907257411387</v>
      </c>
      <c r="G27" s="150">
        <v>196.94545413498372</v>
      </c>
      <c r="H27" s="151">
        <v>0</v>
      </c>
      <c r="I27" s="143">
        <v>855.18346838243815</v>
      </c>
    </row>
    <row r="28" spans="1:9" ht="15" customHeight="1">
      <c r="A28" s="86" t="s">
        <v>28</v>
      </c>
      <c r="B28" s="152">
        <v>2431.35302508</v>
      </c>
      <c r="C28" s="144">
        <v>578.54759686</v>
      </c>
      <c r="D28" s="144">
        <v>416.61481697000005</v>
      </c>
      <c r="E28" s="144">
        <v>925.68148956999994</v>
      </c>
      <c r="F28" s="144">
        <v>577.54054965</v>
      </c>
      <c r="G28" s="153">
        <v>2420.9562849600002</v>
      </c>
      <c r="H28" s="154">
        <v>2806.1337090300003</v>
      </c>
      <c r="I28" s="144">
        <v>10156.82747212</v>
      </c>
    </row>
    <row r="29" spans="1:9" ht="15" customHeight="1">
      <c r="A29" s="87" t="s">
        <v>93</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2021-01-29T17:04:33Z</dcterms:modified>
</cp:coreProperties>
</file>